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C:\Users\Utente\Downloads\"/>
    </mc:Choice>
  </mc:AlternateContent>
  <xr:revisionPtr revIDLastSave="0" documentId="13_ncr:1_{4DCAA5EE-1414-4DD8-8A78-A56DA48634B3}" xr6:coauthVersionLast="47" xr6:coauthVersionMax="47" xr10:uidLastSave="{00000000-0000-0000-0000-000000000000}"/>
  <bookViews>
    <workbookView xWindow="-108" yWindow="-108" windowWidth="23256" windowHeight="12456" xr2:uid="{5D1B0A10-2E54-49C9-B055-4AA78BB9080D}"/>
  </bookViews>
  <sheets>
    <sheet name="Spesa stipendi tabellari 2023" sheetId="1" r:id="rId1"/>
    <sheet name="Verifica rispetto limiti"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 l="1"/>
  <c r="F23" i="2" s="1"/>
  <c r="F15" i="2"/>
  <c r="F16" i="2" s="1"/>
  <c r="G4" i="1"/>
  <c r="G5" i="1"/>
  <c r="G6" i="1"/>
  <c r="G7" i="1"/>
  <c r="G8" i="1"/>
  <c r="G9" i="1"/>
  <c r="G10" i="1"/>
  <c r="G11" i="1"/>
  <c r="G12" i="1"/>
  <c r="G13" i="1"/>
  <c r="G14" i="1"/>
  <c r="G15" i="1"/>
  <c r="G16" i="1"/>
  <c r="G17" i="1"/>
  <c r="G18" i="1"/>
  <c r="G19" i="1"/>
  <c r="G20" i="1"/>
  <c r="G21" i="1"/>
  <c r="G22" i="1"/>
  <c r="G23" i="1"/>
  <c r="G24" i="1"/>
  <c r="G25" i="1"/>
  <c r="F4" i="1"/>
  <c r="F5" i="1"/>
  <c r="F6" i="1"/>
  <c r="F7" i="1"/>
  <c r="F8" i="1"/>
  <c r="F9" i="1"/>
  <c r="F10" i="1"/>
  <c r="F11" i="1"/>
  <c r="F12" i="1"/>
  <c r="F13" i="1"/>
  <c r="F14" i="1"/>
  <c r="F15" i="1"/>
  <c r="F16" i="1"/>
  <c r="F17" i="1"/>
  <c r="F18" i="1"/>
  <c r="F19" i="1"/>
  <c r="F20" i="1"/>
  <c r="F21" i="1"/>
  <c r="F22" i="1"/>
  <c r="F23" i="1"/>
  <c r="F24" i="1"/>
  <c r="F25" i="1"/>
  <c r="G3" i="1"/>
  <c r="F3" i="1"/>
  <c r="F24" i="2" l="1"/>
  <c r="F17" i="2"/>
  <c r="H5" i="1" l="1"/>
  <c r="H6" i="1"/>
  <c r="H7" i="1"/>
  <c r="H8" i="1"/>
  <c r="H9" i="1"/>
  <c r="H10" i="1"/>
  <c r="H11" i="1"/>
  <c r="H12" i="1"/>
  <c r="H13" i="1"/>
  <c r="H14" i="1"/>
  <c r="H15" i="1"/>
  <c r="H16" i="1"/>
  <c r="H17" i="1"/>
  <c r="H18" i="1"/>
  <c r="H19" i="1"/>
  <c r="H20" i="1"/>
  <c r="H21" i="1"/>
  <c r="H22" i="1"/>
  <c r="H23" i="1"/>
  <c r="H24" i="1"/>
  <c r="H25" i="1"/>
  <c r="H4" i="1"/>
  <c r="H3" i="1"/>
  <c r="H26" i="1" l="1"/>
  <c r="E7" i="2" s="1"/>
  <c r="E10" i="2" l="1"/>
  <c r="E8" i="2"/>
  <c r="E9" i="2" s="1"/>
</calcChain>
</file>

<file path=xl/sharedStrings.xml><?xml version="1.0" encoding="utf-8"?>
<sst xmlns="http://schemas.openxmlformats.org/spreadsheetml/2006/main" count="59" uniqueCount="57">
  <si>
    <r>
      <rPr>
        <b/>
        <sz val="10"/>
        <rFont val="Times New Roman"/>
        <family val="1"/>
      </rPr>
      <t>D3</t>
    </r>
  </si>
  <si>
    <r>
      <rPr>
        <b/>
        <sz val="10"/>
        <rFont val="Times New Roman"/>
        <family val="1"/>
      </rPr>
      <t>D2</t>
    </r>
  </si>
  <si>
    <r>
      <rPr>
        <b/>
        <sz val="10"/>
        <rFont val="Times New Roman"/>
        <family val="1"/>
      </rPr>
      <t>D1</t>
    </r>
  </si>
  <si>
    <r>
      <rPr>
        <b/>
        <sz val="10"/>
        <rFont val="Times New Roman"/>
        <family val="1"/>
      </rPr>
      <t>C5</t>
    </r>
  </si>
  <si>
    <r>
      <rPr>
        <b/>
        <sz val="10"/>
        <rFont val="Times New Roman"/>
        <family val="1"/>
      </rPr>
      <t>C4</t>
    </r>
  </si>
  <si>
    <r>
      <rPr>
        <b/>
        <sz val="10"/>
        <rFont val="Times New Roman"/>
        <family val="1"/>
      </rPr>
      <t>C3</t>
    </r>
  </si>
  <si>
    <r>
      <rPr>
        <b/>
        <sz val="10"/>
        <rFont val="Times New Roman"/>
        <family val="1"/>
      </rPr>
      <t>C2</t>
    </r>
  </si>
  <si>
    <r>
      <rPr>
        <b/>
        <sz val="10"/>
        <rFont val="Times New Roman"/>
        <family val="1"/>
      </rPr>
      <t>C1</t>
    </r>
  </si>
  <si>
    <r>
      <rPr>
        <b/>
        <sz val="10"/>
        <rFont val="Times New Roman"/>
        <family val="1"/>
      </rPr>
      <t>B7</t>
    </r>
  </si>
  <si>
    <r>
      <rPr>
        <b/>
        <sz val="10"/>
        <rFont val="Times New Roman"/>
        <family val="1"/>
      </rPr>
      <t>B6</t>
    </r>
  </si>
  <si>
    <r>
      <rPr>
        <b/>
        <sz val="10"/>
        <rFont val="Times New Roman"/>
        <family val="1"/>
      </rPr>
      <t>B5</t>
    </r>
  </si>
  <si>
    <r>
      <rPr>
        <b/>
        <sz val="10"/>
        <rFont val="Times New Roman"/>
        <family val="1"/>
      </rPr>
      <t>B4</t>
    </r>
  </si>
  <si>
    <r>
      <rPr>
        <b/>
        <sz val="10"/>
        <rFont val="Times New Roman"/>
        <family val="1"/>
      </rPr>
      <t>B3</t>
    </r>
  </si>
  <si>
    <r>
      <rPr>
        <b/>
        <sz val="10"/>
        <rFont val="Times New Roman"/>
        <family val="1"/>
      </rPr>
      <t>B2</t>
    </r>
  </si>
  <si>
    <r>
      <rPr>
        <b/>
        <sz val="10"/>
        <rFont val="Times New Roman"/>
        <family val="1"/>
      </rPr>
      <t>B1</t>
    </r>
  </si>
  <si>
    <r>
      <rPr>
        <b/>
        <sz val="10"/>
        <rFont val="Times New Roman"/>
        <family val="1"/>
      </rPr>
      <t>A5</t>
    </r>
  </si>
  <si>
    <r>
      <rPr>
        <b/>
        <sz val="10"/>
        <rFont val="Times New Roman"/>
        <family val="1"/>
      </rPr>
      <t>A4</t>
    </r>
  </si>
  <si>
    <r>
      <rPr>
        <b/>
        <sz val="10"/>
        <rFont val="Times New Roman"/>
        <family val="1"/>
      </rPr>
      <t>A3</t>
    </r>
  </si>
  <si>
    <r>
      <rPr>
        <b/>
        <sz val="10"/>
        <rFont val="Times New Roman"/>
        <family val="1"/>
      </rPr>
      <t>A2</t>
    </r>
  </si>
  <si>
    <r>
      <rPr>
        <b/>
        <sz val="10"/>
        <rFont val="Times New Roman"/>
        <family val="1"/>
      </rPr>
      <t>A1</t>
    </r>
  </si>
  <si>
    <t>D6</t>
  </si>
  <si>
    <t>D5</t>
  </si>
  <si>
    <t>D4</t>
  </si>
  <si>
    <t>Categorie/aree professionali</t>
  </si>
  <si>
    <t>Tabellare gennaio-marzo 2023</t>
  </si>
  <si>
    <t>Tabellare aprile-dicembre 2023</t>
  </si>
  <si>
    <t>Totale per 12 mesi</t>
  </si>
  <si>
    <t>Tredicesima</t>
  </si>
  <si>
    <t>Totale complessivo</t>
  </si>
  <si>
    <t>Numero mensilità 
(tra gennaio e marzo 2023)</t>
  </si>
  <si>
    <t>Numero mensilità 
(tra aprile e dicembre 2023)</t>
  </si>
  <si>
    <r>
      <rPr>
        <b/>
        <sz val="48"/>
        <color rgb="FFFFFFFF"/>
        <rFont val="Calibri"/>
        <family val="2"/>
      </rPr>
      <t>CERTIFICAZIONE</t>
    </r>
    <r>
      <rPr>
        <sz val="48"/>
        <color rgb="FFFFFFFF"/>
        <rFont val="Times New Roman"/>
        <family val="1"/>
      </rPr>
      <t xml:space="preserve"> </t>
    </r>
    <r>
      <rPr>
        <b/>
        <sz val="48"/>
        <color rgb="FFFFFFFF"/>
        <rFont val="Calibri"/>
        <family val="2"/>
      </rPr>
      <t xml:space="preserve">DEL
</t>
    </r>
    <r>
      <rPr>
        <b/>
        <sz val="48"/>
        <color rgb="FFFFFFFF"/>
        <rFont val="Calibri"/>
        <family val="2"/>
      </rPr>
      <t>SUPERAMENTO</t>
    </r>
    <r>
      <rPr>
        <sz val="48"/>
        <color rgb="FFFFFFFF"/>
        <rFont val="Times New Roman"/>
        <family val="1"/>
      </rPr>
      <t xml:space="preserve"> </t>
    </r>
    <r>
      <rPr>
        <b/>
        <sz val="48"/>
        <color rgb="FFFFFFFF"/>
        <rFont val="Calibri"/>
        <family val="2"/>
      </rPr>
      <t>DEL</t>
    </r>
    <r>
      <rPr>
        <sz val="48"/>
        <color rgb="FFFFFFFF"/>
        <rFont val="Times New Roman"/>
        <family val="1"/>
      </rPr>
      <t xml:space="preserve"> </t>
    </r>
    <r>
      <rPr>
        <b/>
        <sz val="48"/>
        <color rgb="FFFFFFFF"/>
        <rFont val="Calibri"/>
        <family val="2"/>
      </rPr>
      <t>LIMITE</t>
    </r>
    <r>
      <rPr>
        <sz val="48"/>
        <color rgb="FFFFFFFF"/>
        <rFont val="Times New Roman"/>
        <family val="1"/>
      </rPr>
      <t xml:space="preserve"> </t>
    </r>
    <r>
      <rPr>
        <b/>
        <sz val="48"/>
        <color rgb="FFFFFFFF"/>
        <rFont val="Calibri"/>
        <family val="2"/>
      </rPr>
      <t>ANNUALE</t>
    </r>
    <r>
      <rPr>
        <sz val="48"/>
        <color rgb="FFFFFFFF"/>
        <rFont val="Times New Roman"/>
        <family val="1"/>
      </rPr>
      <t xml:space="preserve"> </t>
    </r>
    <r>
      <rPr>
        <b/>
        <sz val="48"/>
        <color rgb="FFFFFFFF"/>
        <rFont val="Calibri"/>
        <family val="2"/>
      </rPr>
      <t>DEL</t>
    </r>
    <r>
      <rPr>
        <sz val="48"/>
        <color rgb="FFFFFFFF"/>
        <rFont val="Times New Roman"/>
        <family val="1"/>
      </rPr>
      <t xml:space="preserve"> </t>
    </r>
    <r>
      <rPr>
        <b/>
        <sz val="48"/>
        <color rgb="FFFFFFFF"/>
        <rFont val="Calibri"/>
        <family val="2"/>
      </rPr>
      <t>SALARIO</t>
    </r>
    <r>
      <rPr>
        <sz val="48"/>
        <color rgb="FFFFFFFF"/>
        <rFont val="Times New Roman"/>
        <family val="1"/>
      </rPr>
      <t xml:space="preserve"> </t>
    </r>
    <r>
      <rPr>
        <b/>
        <sz val="48"/>
        <color rgb="FFFFFFFF"/>
        <rFont val="Calibri"/>
        <family val="2"/>
      </rPr>
      <t>ACCESSORIO</t>
    </r>
    <r>
      <rPr>
        <sz val="48"/>
        <color rgb="FFFFFFFF"/>
        <rFont val="Times New Roman"/>
        <family val="1"/>
      </rPr>
      <t xml:space="preserve"> </t>
    </r>
    <r>
      <rPr>
        <b/>
        <sz val="48"/>
        <color rgb="FFFFFFFF"/>
        <rFont val="Calibri"/>
        <family val="2"/>
      </rPr>
      <t>IN</t>
    </r>
    <r>
      <rPr>
        <sz val="48"/>
        <color rgb="FFFFFFFF"/>
        <rFont val="Times New Roman"/>
        <family val="1"/>
      </rPr>
      <t xml:space="preserve"> </t>
    </r>
    <r>
      <rPr>
        <b/>
        <sz val="48"/>
        <color rgb="FFFFFFFF"/>
        <rFont val="Calibri"/>
        <family val="2"/>
      </rPr>
      <t xml:space="preserve">DEROGA
</t>
    </r>
    <r>
      <rPr>
        <i/>
        <sz val="48"/>
        <color rgb="FFFFFFFF"/>
        <rFont val="Calibri"/>
        <family val="2"/>
      </rPr>
      <t>ART.</t>
    </r>
    <r>
      <rPr>
        <sz val="48"/>
        <color rgb="FFFFFFFF"/>
        <rFont val="Times New Roman"/>
        <family val="1"/>
      </rPr>
      <t xml:space="preserve"> </t>
    </r>
    <r>
      <rPr>
        <i/>
        <sz val="48"/>
        <color rgb="FFFFFFFF"/>
        <rFont val="Calibri"/>
        <family val="2"/>
      </rPr>
      <t>14</t>
    </r>
    <r>
      <rPr>
        <sz val="48"/>
        <color rgb="FFFFFFFF"/>
        <rFont val="Times New Roman"/>
        <family val="1"/>
      </rPr>
      <t xml:space="preserve"> </t>
    </r>
    <r>
      <rPr>
        <i/>
        <sz val="48"/>
        <color rgb="FFFFFFFF"/>
        <rFont val="Calibri"/>
        <family val="2"/>
      </rPr>
      <t>C.</t>
    </r>
    <r>
      <rPr>
        <sz val="48"/>
        <color rgb="FFFFFFFF"/>
        <rFont val="Times New Roman"/>
        <family val="1"/>
      </rPr>
      <t xml:space="preserve"> </t>
    </r>
    <r>
      <rPr>
        <i/>
        <sz val="48"/>
        <color rgb="FFFFFFFF"/>
        <rFont val="Calibri"/>
        <family val="2"/>
      </rPr>
      <t>1-8/S</t>
    </r>
    <r>
      <rPr>
        <sz val="48"/>
        <color rgb="FFFFFFFF"/>
        <rFont val="Times New Roman"/>
        <family val="1"/>
      </rPr>
      <t xml:space="preserve"> </t>
    </r>
    <r>
      <rPr>
        <i/>
        <sz val="48"/>
        <color rgb="FFFFFFFF"/>
        <rFont val="Calibri"/>
        <family val="2"/>
      </rPr>
      <t>DL</t>
    </r>
    <r>
      <rPr>
        <sz val="48"/>
        <color rgb="FFFFFFFF"/>
        <rFont val="Times New Roman"/>
        <family val="1"/>
      </rPr>
      <t xml:space="preserve"> </t>
    </r>
    <r>
      <rPr>
        <i/>
        <sz val="48"/>
        <color rgb="FFFFFFFF"/>
        <rFont val="Calibri"/>
        <family val="2"/>
      </rPr>
      <t>25/2025</t>
    </r>
  </si>
  <si>
    <r>
      <rPr>
        <b/>
        <i/>
        <sz val="10"/>
        <rFont val="Calibri"/>
        <family val="2"/>
      </rPr>
      <t>eventuale</t>
    </r>
    <r>
      <rPr>
        <sz val="10"/>
        <rFont val="Times New Roman"/>
        <family val="1"/>
      </rPr>
      <t xml:space="preserve"> </t>
    </r>
    <r>
      <rPr>
        <b/>
        <i/>
        <sz val="10"/>
        <rFont val="Calibri"/>
        <family val="2"/>
      </rPr>
      <t>incremento</t>
    </r>
    <r>
      <rPr>
        <sz val="10"/>
        <rFont val="Times New Roman"/>
        <family val="1"/>
      </rPr>
      <t xml:space="preserve"> </t>
    </r>
    <r>
      <rPr>
        <b/>
        <i/>
        <sz val="10"/>
        <rFont val="Calibri"/>
        <family val="2"/>
      </rPr>
      <t>salario</t>
    </r>
    <r>
      <rPr>
        <sz val="10"/>
        <rFont val="Times New Roman"/>
        <family val="1"/>
      </rPr>
      <t xml:space="preserve"> </t>
    </r>
    <r>
      <rPr>
        <b/>
        <i/>
        <sz val="10"/>
        <rFont val="Calibri"/>
        <family val="2"/>
      </rPr>
      <t>accessorio</t>
    </r>
    <r>
      <rPr>
        <sz val="10"/>
        <rFont val="Times New Roman"/>
        <family val="1"/>
      </rPr>
      <t xml:space="preserve"> </t>
    </r>
    <r>
      <rPr>
        <b/>
        <i/>
        <sz val="10"/>
        <rFont val="Calibri"/>
        <family val="2"/>
      </rPr>
      <t>anno</t>
    </r>
    <r>
      <rPr>
        <sz val="10"/>
        <rFont val="Times New Roman"/>
        <family val="1"/>
      </rPr>
      <t xml:space="preserve"> </t>
    </r>
    <r>
      <rPr>
        <b/>
        <i/>
        <sz val="10"/>
        <rFont val="Calibri"/>
        <family val="2"/>
      </rPr>
      <t>corrente</t>
    </r>
  </si>
  <si>
    <r>
      <rPr>
        <sz val="10"/>
        <rFont val="Calibri"/>
        <family val="2"/>
      </rPr>
      <t>tabellare</t>
    </r>
    <r>
      <rPr>
        <sz val="10"/>
        <rFont val="Times New Roman"/>
        <family val="1"/>
      </rPr>
      <t xml:space="preserve"> </t>
    </r>
    <r>
      <rPr>
        <sz val="10"/>
        <rFont val="Calibri"/>
        <family val="2"/>
      </rPr>
      <t>personale</t>
    </r>
    <r>
      <rPr>
        <sz val="10"/>
        <rFont val="Times New Roman"/>
        <family val="1"/>
      </rPr>
      <t xml:space="preserve"> </t>
    </r>
    <r>
      <rPr>
        <sz val="10"/>
        <rFont val="Calibri"/>
        <family val="2"/>
      </rPr>
      <t>in</t>
    </r>
    <r>
      <rPr>
        <sz val="10"/>
        <rFont val="Times New Roman"/>
        <family val="1"/>
      </rPr>
      <t xml:space="preserve"> </t>
    </r>
    <r>
      <rPr>
        <sz val="10"/>
        <rFont val="Calibri"/>
        <family val="2"/>
      </rPr>
      <t>servizio</t>
    </r>
    <r>
      <rPr>
        <sz val="10"/>
        <rFont val="Times New Roman"/>
        <family val="1"/>
      </rPr>
      <t xml:space="preserve"> </t>
    </r>
    <r>
      <rPr>
        <sz val="10"/>
        <rFont val="Calibri"/>
        <family val="2"/>
      </rPr>
      <t>nell'anno</t>
    </r>
    <r>
      <rPr>
        <sz val="10"/>
        <rFont val="Times New Roman"/>
        <family val="1"/>
      </rPr>
      <t xml:space="preserve"> </t>
    </r>
    <r>
      <rPr>
        <sz val="10"/>
        <rFont val="Calibri"/>
        <family val="2"/>
      </rPr>
      <t>2023</t>
    </r>
  </si>
  <si>
    <r>
      <rPr>
        <b/>
        <sz val="10"/>
        <rFont val="Calibri"/>
        <family val="2"/>
      </rPr>
      <t>Spesa</t>
    </r>
    <r>
      <rPr>
        <sz val="10"/>
        <rFont val="Times New Roman"/>
        <family val="1"/>
      </rPr>
      <t xml:space="preserve"> </t>
    </r>
    <r>
      <rPr>
        <b/>
        <sz val="10"/>
        <rFont val="Calibri"/>
        <family val="2"/>
      </rPr>
      <t>di</t>
    </r>
    <r>
      <rPr>
        <sz val="10"/>
        <rFont val="Times New Roman"/>
        <family val="1"/>
      </rPr>
      <t xml:space="preserve"> </t>
    </r>
    <r>
      <rPr>
        <b/>
        <sz val="10"/>
        <rFont val="Calibri"/>
        <family val="2"/>
      </rPr>
      <t>personale</t>
    </r>
    <r>
      <rPr>
        <sz val="10"/>
        <rFont val="Times New Roman"/>
        <family val="1"/>
      </rPr>
      <t xml:space="preserve"> </t>
    </r>
    <r>
      <rPr>
        <b/>
        <sz val="10"/>
        <rFont val="Calibri"/>
        <family val="2"/>
      </rPr>
      <t>ai</t>
    </r>
    <r>
      <rPr>
        <sz val="10"/>
        <rFont val="Times New Roman"/>
        <family val="1"/>
      </rPr>
      <t xml:space="preserve"> </t>
    </r>
    <r>
      <rPr>
        <b/>
        <sz val="10"/>
        <rFont val="Calibri"/>
        <family val="2"/>
      </rPr>
      <t>sensi</t>
    </r>
    <r>
      <rPr>
        <sz val="10"/>
        <rFont val="Times New Roman"/>
        <family val="1"/>
      </rPr>
      <t xml:space="preserve"> </t>
    </r>
    <r>
      <rPr>
        <b/>
        <sz val="10"/>
        <rFont val="Calibri"/>
        <family val="2"/>
      </rPr>
      <t>dell'art.</t>
    </r>
    <r>
      <rPr>
        <sz val="10"/>
        <rFont val="Times New Roman"/>
        <family val="1"/>
      </rPr>
      <t xml:space="preserve"> </t>
    </r>
    <r>
      <rPr>
        <b/>
        <sz val="10"/>
        <rFont val="Calibri"/>
        <family val="2"/>
      </rPr>
      <t>1</t>
    </r>
    <r>
      <rPr>
        <sz val="10"/>
        <rFont val="Times New Roman"/>
        <family val="1"/>
      </rPr>
      <t xml:space="preserve"> </t>
    </r>
    <r>
      <rPr>
        <b/>
        <sz val="10"/>
        <rFont val="Calibri"/>
        <family val="2"/>
      </rPr>
      <t>c.</t>
    </r>
    <r>
      <rPr>
        <sz val="10"/>
        <rFont val="Times New Roman"/>
        <family val="1"/>
      </rPr>
      <t xml:space="preserve"> </t>
    </r>
    <r>
      <rPr>
        <b/>
        <sz val="10"/>
        <rFont val="Calibri"/>
        <family val="2"/>
      </rPr>
      <t>557</t>
    </r>
    <r>
      <rPr>
        <sz val="10"/>
        <rFont val="Times New Roman"/>
        <family val="1"/>
      </rPr>
      <t xml:space="preserve"> </t>
    </r>
    <r>
      <rPr>
        <b/>
        <sz val="10"/>
        <rFont val="Calibri"/>
        <family val="2"/>
      </rPr>
      <t>quater</t>
    </r>
    <r>
      <rPr>
        <sz val="10"/>
        <rFont val="Times New Roman"/>
        <family val="1"/>
      </rPr>
      <t xml:space="preserve"> </t>
    </r>
    <r>
      <rPr>
        <b/>
        <sz val="10"/>
        <rFont val="Calibri"/>
        <family val="2"/>
      </rPr>
      <t>o</t>
    </r>
    <r>
      <rPr>
        <sz val="10"/>
        <rFont val="Times New Roman"/>
        <family val="1"/>
      </rPr>
      <t xml:space="preserve"> </t>
    </r>
    <r>
      <rPr>
        <b/>
        <sz val="10"/>
        <rFont val="Calibri"/>
        <family val="2"/>
      </rPr>
      <t>562</t>
    </r>
    <r>
      <rPr>
        <sz val="10"/>
        <rFont val="Times New Roman"/>
        <family val="1"/>
      </rPr>
      <t xml:space="preserve"> </t>
    </r>
    <r>
      <rPr>
        <b/>
        <sz val="10"/>
        <rFont val="Calibri"/>
        <family val="2"/>
      </rPr>
      <t>della</t>
    </r>
    <r>
      <rPr>
        <sz val="10"/>
        <rFont val="Times New Roman"/>
        <family val="1"/>
      </rPr>
      <t xml:space="preserve"> </t>
    </r>
    <r>
      <rPr>
        <b/>
        <sz val="10"/>
        <rFont val="Calibri"/>
        <family val="2"/>
      </rPr>
      <t>L.</t>
    </r>
    <r>
      <rPr>
        <sz val="10"/>
        <rFont val="Times New Roman"/>
        <family val="1"/>
      </rPr>
      <t xml:space="preserve"> </t>
    </r>
    <r>
      <rPr>
        <b/>
        <sz val="10"/>
        <rFont val="Calibri"/>
        <family val="2"/>
      </rPr>
      <t>296/2006</t>
    </r>
  </si>
  <si>
    <r>
      <rPr>
        <b/>
        <i/>
        <sz val="10"/>
        <rFont val="Calibri"/>
        <family val="2"/>
      </rPr>
      <t>limite</t>
    </r>
    <r>
      <rPr>
        <sz val="10"/>
        <rFont val="Times New Roman"/>
        <family val="1"/>
      </rPr>
      <t xml:space="preserve"> </t>
    </r>
    <r>
      <rPr>
        <b/>
        <i/>
        <sz val="10"/>
        <rFont val="Calibri"/>
        <family val="2"/>
      </rPr>
      <t>spesa</t>
    </r>
    <r>
      <rPr>
        <sz val="10"/>
        <rFont val="Times New Roman"/>
        <family val="1"/>
      </rPr>
      <t xml:space="preserve"> </t>
    </r>
    <r>
      <rPr>
        <b/>
        <i/>
        <sz val="10"/>
        <rFont val="Calibri"/>
        <family val="2"/>
      </rPr>
      <t>personale</t>
    </r>
    <r>
      <rPr>
        <sz val="10"/>
        <rFont val="Times New Roman"/>
        <family val="1"/>
      </rPr>
      <t xml:space="preserve"> </t>
    </r>
    <r>
      <rPr>
        <b/>
        <i/>
        <sz val="10"/>
        <rFont val="Calibri"/>
        <family val="2"/>
      </rPr>
      <t>annualità</t>
    </r>
    <r>
      <rPr>
        <sz val="10"/>
        <rFont val="Times New Roman"/>
        <family val="1"/>
      </rPr>
      <t xml:space="preserve"> </t>
    </r>
    <r>
      <rPr>
        <b/>
        <i/>
        <sz val="10"/>
        <rFont val="Calibri"/>
        <family val="2"/>
      </rPr>
      <t>di</t>
    </r>
    <r>
      <rPr>
        <sz val="10"/>
        <rFont val="Times New Roman"/>
        <family val="1"/>
      </rPr>
      <t xml:space="preserve"> </t>
    </r>
    <r>
      <rPr>
        <b/>
        <i/>
        <sz val="10"/>
        <rFont val="Calibri"/>
        <family val="2"/>
      </rPr>
      <t>riferimento</t>
    </r>
    <r>
      <rPr>
        <sz val="10"/>
        <rFont val="Times New Roman"/>
        <family val="1"/>
      </rPr>
      <t xml:space="preserve"> </t>
    </r>
    <r>
      <rPr>
        <b/>
        <i/>
        <sz val="10"/>
        <rFont val="Calibri"/>
        <family val="2"/>
      </rPr>
      <t>al</t>
    </r>
    <r>
      <rPr>
        <sz val="10"/>
        <rFont val="Times New Roman"/>
        <family val="1"/>
      </rPr>
      <t xml:space="preserve"> </t>
    </r>
    <r>
      <rPr>
        <b/>
        <i/>
        <sz val="10"/>
        <rFont val="Calibri"/>
        <family val="2"/>
      </rPr>
      <t>netto</t>
    </r>
    <r>
      <rPr>
        <sz val="10"/>
        <rFont val="Times New Roman"/>
        <family val="1"/>
      </rPr>
      <t xml:space="preserve"> </t>
    </r>
    <r>
      <rPr>
        <b/>
        <i/>
        <sz val="10"/>
        <rFont val="Calibri"/>
        <family val="2"/>
      </rPr>
      <t>delle</t>
    </r>
    <r>
      <rPr>
        <sz val="10"/>
        <rFont val="Times New Roman"/>
        <family val="1"/>
      </rPr>
      <t xml:space="preserve"> </t>
    </r>
    <r>
      <rPr>
        <b/>
        <i/>
        <sz val="10"/>
        <rFont val="Calibri"/>
        <family val="2"/>
      </rPr>
      <t>componenti</t>
    </r>
    <r>
      <rPr>
        <sz val="10"/>
        <rFont val="Times New Roman"/>
        <family val="1"/>
      </rPr>
      <t xml:space="preserve"> </t>
    </r>
    <r>
      <rPr>
        <b/>
        <i/>
        <sz val="10"/>
        <rFont val="Calibri"/>
        <family val="2"/>
      </rPr>
      <t>escluse</t>
    </r>
  </si>
  <si>
    <r>
      <rPr>
        <sz val="10"/>
        <rFont val="Calibri"/>
        <family val="2"/>
      </rPr>
      <t>spesa</t>
    </r>
    <r>
      <rPr>
        <sz val="10"/>
        <rFont val="Times New Roman"/>
        <family val="1"/>
      </rPr>
      <t xml:space="preserve"> </t>
    </r>
    <r>
      <rPr>
        <sz val="10"/>
        <rFont val="Calibri"/>
        <family val="2"/>
      </rPr>
      <t>personale</t>
    </r>
    <r>
      <rPr>
        <sz val="10"/>
        <rFont val="Times New Roman"/>
        <family val="1"/>
      </rPr>
      <t xml:space="preserve"> </t>
    </r>
    <r>
      <rPr>
        <sz val="10"/>
        <rFont val="Calibri"/>
        <family val="2"/>
      </rPr>
      <t>prevista</t>
    </r>
    <r>
      <rPr>
        <sz val="10"/>
        <rFont val="Times New Roman"/>
        <family val="1"/>
      </rPr>
      <t xml:space="preserve"> </t>
    </r>
    <r>
      <rPr>
        <sz val="10"/>
        <rFont val="Calibri"/>
        <family val="2"/>
      </rPr>
      <t>anno</t>
    </r>
    <r>
      <rPr>
        <sz val="10"/>
        <rFont val="Times New Roman"/>
        <family val="1"/>
      </rPr>
      <t xml:space="preserve"> </t>
    </r>
    <r>
      <rPr>
        <sz val="10"/>
        <rFont val="Calibri"/>
        <family val="2"/>
      </rPr>
      <t>corrente</t>
    </r>
    <r>
      <rPr>
        <sz val="10"/>
        <rFont val="Times New Roman"/>
        <family val="1"/>
      </rPr>
      <t xml:space="preserve"> </t>
    </r>
    <r>
      <rPr>
        <sz val="10"/>
        <rFont val="Calibri"/>
        <family val="2"/>
      </rPr>
      <t>al</t>
    </r>
    <r>
      <rPr>
        <sz val="10"/>
        <rFont val="Times New Roman"/>
        <family val="1"/>
      </rPr>
      <t xml:space="preserve"> </t>
    </r>
    <r>
      <rPr>
        <sz val="10"/>
        <rFont val="Calibri"/>
        <family val="2"/>
      </rPr>
      <t>netto</t>
    </r>
    <r>
      <rPr>
        <sz val="10"/>
        <rFont val="Times New Roman"/>
        <family val="1"/>
      </rPr>
      <t xml:space="preserve"> </t>
    </r>
    <r>
      <rPr>
        <sz val="10"/>
        <rFont val="Calibri"/>
        <family val="2"/>
      </rPr>
      <t>delle</t>
    </r>
    <r>
      <rPr>
        <sz val="10"/>
        <rFont val="Times New Roman"/>
        <family val="1"/>
      </rPr>
      <t xml:space="preserve"> </t>
    </r>
    <r>
      <rPr>
        <sz val="10"/>
        <rFont val="Calibri"/>
        <family val="2"/>
      </rPr>
      <t>componenti</t>
    </r>
    <r>
      <rPr>
        <sz val="10"/>
        <rFont val="Times New Roman"/>
        <family val="1"/>
      </rPr>
      <t xml:space="preserve"> </t>
    </r>
    <r>
      <rPr>
        <sz val="10"/>
        <rFont val="Calibri"/>
        <family val="2"/>
      </rPr>
      <t>escluse</t>
    </r>
  </si>
  <si>
    <r>
      <rPr>
        <b/>
        <sz val="10"/>
        <rFont val="Calibri"/>
        <family val="2"/>
      </rPr>
      <t>totale</t>
    </r>
    <r>
      <rPr>
        <sz val="10"/>
        <rFont val="Times New Roman"/>
        <family val="1"/>
      </rPr>
      <t xml:space="preserve"> </t>
    </r>
    <r>
      <rPr>
        <b/>
        <sz val="10"/>
        <rFont val="Calibri"/>
        <family val="2"/>
      </rPr>
      <t>spesa</t>
    </r>
    <r>
      <rPr>
        <sz val="10"/>
        <rFont val="Times New Roman"/>
        <family val="1"/>
      </rPr>
      <t xml:space="preserve"> </t>
    </r>
    <r>
      <rPr>
        <b/>
        <sz val="10"/>
        <rFont val="Calibri"/>
        <family val="2"/>
      </rPr>
      <t>di</t>
    </r>
    <r>
      <rPr>
        <sz val="10"/>
        <rFont val="Times New Roman"/>
        <family val="1"/>
      </rPr>
      <t xml:space="preserve"> </t>
    </r>
    <r>
      <rPr>
        <b/>
        <sz val="10"/>
        <rFont val="Calibri"/>
        <family val="2"/>
      </rPr>
      <t>personale</t>
    </r>
    <r>
      <rPr>
        <sz val="10"/>
        <rFont val="Times New Roman"/>
        <family val="1"/>
      </rPr>
      <t xml:space="preserve"> </t>
    </r>
    <r>
      <rPr>
        <b/>
        <sz val="10"/>
        <rFont val="Calibri"/>
        <family val="2"/>
      </rPr>
      <t>prevista</t>
    </r>
    <r>
      <rPr>
        <sz val="10"/>
        <rFont val="Times New Roman"/>
        <family val="1"/>
      </rPr>
      <t xml:space="preserve"> </t>
    </r>
    <r>
      <rPr>
        <b/>
        <sz val="10"/>
        <rFont val="Calibri"/>
        <family val="2"/>
      </rPr>
      <t>anno</t>
    </r>
    <r>
      <rPr>
        <sz val="10"/>
        <rFont val="Times New Roman"/>
        <family val="1"/>
      </rPr>
      <t xml:space="preserve"> </t>
    </r>
    <r>
      <rPr>
        <b/>
        <sz val="10"/>
        <rFont val="Calibri"/>
        <family val="2"/>
      </rPr>
      <t>corrente</t>
    </r>
  </si>
  <si>
    <t>valore massimo che la componente stabile del Fondo può assumere unitamente all’importo relativo agli incarichi di Elevata Qualificazione</t>
  </si>
  <si>
    <t>limite della spesa di personale determinato in attuazione dell’articolo 33 del decreto-legge n. 34 del 2019</t>
  </si>
  <si>
    <t>oneri riflessi a carico del datore di lavoro (al netto dell’IRAP) sull'incremento di cui sopra</t>
  </si>
  <si>
    <r>
      <rPr>
        <b/>
        <sz val="10"/>
        <rFont val="Calibri"/>
        <family val="2"/>
      </rPr>
      <t>totale</t>
    </r>
    <r>
      <rPr>
        <sz val="10"/>
        <rFont val="Times New Roman"/>
        <family val="1"/>
      </rPr>
      <t xml:space="preserve"> </t>
    </r>
    <r>
      <rPr>
        <b/>
        <sz val="10"/>
        <rFont val="Calibri"/>
        <family val="2"/>
      </rPr>
      <t>spesa</t>
    </r>
    <r>
      <rPr>
        <sz val="10"/>
        <rFont val="Times New Roman"/>
        <family val="1"/>
      </rPr>
      <t xml:space="preserve"> </t>
    </r>
    <r>
      <rPr>
        <b/>
        <sz val="10"/>
        <rFont val="Calibri"/>
        <family val="2"/>
      </rPr>
      <t>di</t>
    </r>
    <r>
      <rPr>
        <sz val="10"/>
        <rFont val="Times New Roman"/>
        <family val="1"/>
      </rPr>
      <t xml:space="preserve"> </t>
    </r>
    <r>
      <rPr>
        <b/>
        <sz val="10"/>
        <rFont val="Calibri"/>
        <family val="2"/>
      </rPr>
      <t>personale</t>
    </r>
    <r>
      <rPr>
        <sz val="10"/>
        <rFont val="Times New Roman"/>
        <family val="1"/>
      </rPr>
      <t xml:space="preserve"> </t>
    </r>
    <r>
      <rPr>
        <b/>
        <sz val="10"/>
        <rFont val="Calibri"/>
        <family val="2"/>
      </rPr>
      <t>prevista</t>
    </r>
    <r>
      <rPr>
        <sz val="10"/>
        <rFont val="Times New Roman"/>
        <family val="1"/>
      </rPr>
      <t xml:space="preserve"> </t>
    </r>
    <r>
      <rPr>
        <b/>
        <sz val="10"/>
        <rFont val="Calibri"/>
        <family val="2"/>
      </rPr>
      <t>anno</t>
    </r>
    <r>
      <rPr>
        <sz val="10"/>
        <rFont val="Times New Roman"/>
        <family val="1"/>
      </rPr>
      <t xml:space="preserve"> </t>
    </r>
    <r>
      <rPr>
        <b/>
        <sz val="10"/>
        <rFont val="Calibri"/>
        <family val="2"/>
      </rPr>
      <t>corrente</t>
    </r>
    <r>
      <rPr>
        <sz val="11"/>
        <color theme="1"/>
        <rFont val="Calibri"/>
        <family val="2"/>
        <scheme val="minor"/>
      </rPr>
      <t xml:space="preserve">
decreto-legge n. 34 del 2019</t>
    </r>
  </si>
  <si>
    <t>oneri riflessi a carico del datore di lavoro (comprensivi dell’IRAP) sull'incremento di cui sopra</t>
  </si>
  <si>
    <r>
      <rPr>
        <b/>
        <sz val="10"/>
        <rFont val="Calibri"/>
        <family val="2"/>
      </rPr>
      <t>Spesa</t>
    </r>
    <r>
      <rPr>
        <sz val="10"/>
        <rFont val="Times New Roman"/>
        <family val="1"/>
      </rPr>
      <t xml:space="preserve"> </t>
    </r>
    <r>
      <rPr>
        <b/>
        <sz val="10"/>
        <rFont val="Calibri"/>
        <family val="2"/>
      </rPr>
      <t>di</t>
    </r>
    <r>
      <rPr>
        <sz val="10"/>
        <rFont val="Times New Roman"/>
        <family val="1"/>
      </rPr>
      <t xml:space="preserve"> </t>
    </r>
    <r>
      <rPr>
        <b/>
        <sz val="10"/>
        <rFont val="Calibri"/>
        <family val="2"/>
      </rPr>
      <t>personale</t>
    </r>
    <r>
      <rPr>
        <sz val="10"/>
        <rFont val="Times New Roman"/>
        <family val="1"/>
      </rPr>
      <t xml:space="preserve"> </t>
    </r>
    <r>
      <rPr>
        <b/>
        <sz val="10"/>
        <rFont val="Calibri"/>
        <family val="2"/>
      </rPr>
      <t>ai</t>
    </r>
    <r>
      <rPr>
        <sz val="10"/>
        <rFont val="Times New Roman"/>
        <family val="1"/>
      </rPr>
      <t xml:space="preserve"> </t>
    </r>
    <r>
      <rPr>
        <b/>
        <sz val="10"/>
        <rFont val="Calibri"/>
        <family val="2"/>
      </rPr>
      <t>sensi</t>
    </r>
    <r>
      <rPr>
        <sz val="10"/>
        <rFont val="Times New Roman"/>
        <family val="1"/>
      </rPr>
      <t xml:space="preserve"> </t>
    </r>
    <r>
      <rPr>
        <b/>
        <sz val="10"/>
        <rFont val="Calibri"/>
        <family val="2"/>
      </rPr>
      <t>dell'art.</t>
    </r>
    <r>
      <rPr>
        <sz val="10"/>
        <rFont val="Times New Roman"/>
        <family val="1"/>
      </rPr>
      <t xml:space="preserve"> </t>
    </r>
    <r>
      <rPr>
        <b/>
        <sz val="10"/>
        <rFont val="Calibri"/>
        <family val="2"/>
      </rPr>
      <t>33</t>
    </r>
    <r>
      <rPr>
        <sz val="10"/>
        <rFont val="Times New Roman"/>
        <family val="1"/>
      </rPr>
      <t xml:space="preserve"> </t>
    </r>
    <r>
      <rPr>
        <b/>
        <sz val="10"/>
        <rFont val="Calibri"/>
        <family val="2"/>
      </rPr>
      <t>c.</t>
    </r>
    <r>
      <rPr>
        <sz val="10"/>
        <rFont val="Times New Roman"/>
        <family val="1"/>
      </rPr>
      <t xml:space="preserve"> </t>
    </r>
    <r>
      <rPr>
        <b/>
        <sz val="10"/>
        <rFont val="Calibri"/>
        <family val="2"/>
      </rPr>
      <t>2</t>
    </r>
    <r>
      <rPr>
        <sz val="10"/>
        <rFont val="Times New Roman"/>
        <family val="1"/>
      </rPr>
      <t xml:space="preserve"> </t>
    </r>
    <r>
      <rPr>
        <b/>
        <sz val="10"/>
        <rFont val="Calibri"/>
        <family val="2"/>
      </rPr>
      <t>D.L.</t>
    </r>
    <r>
      <rPr>
        <sz val="10"/>
        <rFont val="Times New Roman"/>
        <family val="1"/>
      </rPr>
      <t xml:space="preserve"> </t>
    </r>
    <r>
      <rPr>
        <b/>
        <sz val="10"/>
        <rFont val="Calibri"/>
        <family val="2"/>
      </rPr>
      <t>34/2019</t>
    </r>
  </si>
  <si>
    <t>NOTE PER L'UTILIZZO:</t>
  </si>
  <si>
    <t>compilare solo le colonne B e D</t>
  </si>
  <si>
    <t>compilare solo le celle di colore più chiaro (E4, E5, E6, F12, F13, F19, F20).</t>
  </si>
  <si>
    <t>importo per la remunerazione degli incarichi di Elevata Qualificazione relativo all’anno 2025</t>
  </si>
  <si>
    <t>valore della componente stabile del Fondo dell’anno 2025, ridotto delle decurtazioni operate al fine di assicurare il rispetto del limite di spesa di cui all’art. 23, c. 2, del D.Lgs. n. 75 del 2017</t>
  </si>
  <si>
    <t>Per ogni dipendente a tempo pieno in servizio per l'intero anno 2023 si devono inserire 3 mesi nella colonna B e 9 mesi nella colonna D in corrispondenza della relativa posizione economica. E' necessario poi riproporzionare questo dato in caso di part-time o assunzioni/cessazioni in corso d'anno.</t>
  </si>
  <si>
    <r>
      <rPr>
        <sz val="10"/>
        <rFont val="Times New Roman"/>
        <family val="1"/>
      </rPr>
      <t xml:space="preserve">                                           </t>
    </r>
    <r>
      <rPr>
        <b/>
        <sz val="10"/>
        <rFont val="Calibri"/>
        <family val="2"/>
      </rPr>
      <t>CALCOLO</t>
    </r>
    <r>
      <rPr>
        <sz val="10"/>
        <rFont val="Times New Roman"/>
        <family val="1"/>
      </rPr>
      <t xml:space="preserve"> </t>
    </r>
    <r>
      <rPr>
        <b/>
        <sz val="10"/>
        <rFont val="Calibri"/>
        <family val="2"/>
      </rPr>
      <t>DELLA</t>
    </r>
    <r>
      <rPr>
        <sz val="10"/>
        <rFont val="Times New Roman"/>
        <family val="1"/>
      </rPr>
      <t xml:space="preserve"> </t>
    </r>
    <r>
      <rPr>
        <b/>
        <sz val="10"/>
        <rFont val="Calibri"/>
        <family val="2"/>
      </rPr>
      <t>POSSIBILITA'</t>
    </r>
    <r>
      <rPr>
        <sz val="10"/>
        <rFont val="Times New Roman"/>
        <family val="1"/>
      </rPr>
      <t xml:space="preserve"> </t>
    </r>
    <r>
      <rPr>
        <b/>
        <sz val="10"/>
        <rFont val="Calibri"/>
        <family val="2"/>
      </rPr>
      <t>D'INCREMENTO</t>
    </r>
    <r>
      <rPr>
        <sz val="10"/>
        <rFont val="Times New Roman"/>
        <family val="1"/>
      </rPr>
      <t xml:space="preserve"> </t>
    </r>
    <r>
      <rPr>
        <b/>
        <sz val="10"/>
        <rFont val="Calibri"/>
        <family val="2"/>
      </rPr>
      <t>IN</t>
    </r>
    <r>
      <rPr>
        <sz val="10"/>
        <rFont val="Times New Roman"/>
        <family val="1"/>
      </rPr>
      <t xml:space="preserve"> </t>
    </r>
    <r>
      <rPr>
        <b/>
        <sz val="10"/>
        <rFont val="Calibri"/>
        <family val="2"/>
      </rPr>
      <t>DEROGA</t>
    </r>
    <r>
      <rPr>
        <sz val="10"/>
        <rFont val="Times New Roman"/>
        <family val="1"/>
      </rPr>
      <t xml:space="preserve"> </t>
    </r>
    <r>
      <rPr>
        <b/>
        <sz val="10"/>
        <rFont val="Calibri"/>
        <family val="2"/>
      </rPr>
      <t>DEL</t>
    </r>
    <r>
      <rPr>
        <sz val="10"/>
        <rFont val="Times New Roman"/>
        <family val="1"/>
      </rPr>
      <t xml:space="preserve"> </t>
    </r>
    <r>
      <rPr>
        <b/>
        <sz val="10"/>
        <rFont val="Calibri"/>
        <family val="2"/>
      </rPr>
      <t>LIMITE</t>
    </r>
    <r>
      <rPr>
        <sz val="10"/>
        <rFont val="Times New Roman"/>
        <family val="1"/>
      </rPr>
      <t xml:space="preserve"> </t>
    </r>
    <r>
      <rPr>
        <b/>
        <sz val="10"/>
        <rFont val="Calibri"/>
        <family val="2"/>
      </rPr>
      <t>DEL</t>
    </r>
    <r>
      <rPr>
        <sz val="10"/>
        <rFont val="Times New Roman"/>
        <family val="1"/>
      </rPr>
      <t xml:space="preserve"> </t>
    </r>
    <r>
      <rPr>
        <b/>
        <sz val="10"/>
        <rFont val="Calibri"/>
        <family val="2"/>
      </rPr>
      <t>SALARIO</t>
    </r>
    <r>
      <rPr>
        <sz val="10"/>
        <rFont val="Times New Roman"/>
        <family val="1"/>
      </rPr>
      <t xml:space="preserve"> </t>
    </r>
    <r>
      <rPr>
        <b/>
        <sz val="10"/>
        <rFont val="Calibri"/>
        <family val="2"/>
      </rPr>
      <t>ACCESSORIO</t>
    </r>
    <r>
      <rPr>
        <sz val="10"/>
        <rFont val="Times New Roman"/>
        <family val="1"/>
      </rPr>
      <t xml:space="preserve"> </t>
    </r>
    <r>
      <rPr>
        <b/>
        <sz val="10"/>
        <rFont val="Calibri"/>
        <family val="2"/>
      </rPr>
      <t>D.L.</t>
    </r>
    <r>
      <rPr>
        <sz val="10"/>
        <rFont val="Times New Roman"/>
        <family val="1"/>
      </rPr>
      <t xml:space="preserve"> </t>
    </r>
    <r>
      <rPr>
        <b/>
        <sz val="10"/>
        <rFont val="Calibri"/>
        <family val="2"/>
      </rPr>
      <t>25/2025</t>
    </r>
    <r>
      <rPr>
        <sz val="10"/>
        <rFont val="Times New Roman"/>
        <family val="1"/>
      </rPr>
      <t xml:space="preserve">        </t>
    </r>
  </si>
  <si>
    <t>spesa di personale relativa al 2025, comprensiva degli oneri riflessi e al netto dell’IRAP, come definita dai decreti attuativi del citato articolo 33 del decreto-legge n. 34 del 2019</t>
  </si>
  <si>
    <r>
      <rPr>
        <b/>
        <sz val="10"/>
        <rFont val="Calibri"/>
        <family val="2"/>
      </rPr>
      <t>eventuale</t>
    </r>
    <r>
      <rPr>
        <b/>
        <sz val="10"/>
        <rFont val="Times New Roman"/>
        <family val="1"/>
      </rPr>
      <t xml:space="preserve"> </t>
    </r>
    <r>
      <rPr>
        <b/>
        <sz val="10"/>
        <rFont val="Calibri"/>
        <family val="2"/>
      </rPr>
      <t>incremento</t>
    </r>
    <r>
      <rPr>
        <b/>
        <sz val="10"/>
        <rFont val="Times New Roman"/>
        <family val="1"/>
      </rPr>
      <t xml:space="preserve"> </t>
    </r>
    <r>
      <rPr>
        <b/>
        <sz val="10"/>
        <rFont val="Calibri"/>
        <family val="2"/>
      </rPr>
      <t>annuale</t>
    </r>
    <r>
      <rPr>
        <b/>
        <sz val="10"/>
        <rFont val="Times New Roman"/>
        <family val="1"/>
      </rPr>
      <t xml:space="preserve"> </t>
    </r>
    <r>
      <rPr>
        <b/>
        <sz val="10"/>
        <rFont val="Calibri"/>
        <family val="2"/>
      </rPr>
      <t>in</t>
    </r>
    <r>
      <rPr>
        <b/>
        <sz val="10"/>
        <rFont val="Times New Roman"/>
        <family val="1"/>
      </rPr>
      <t xml:space="preserve"> </t>
    </r>
    <r>
      <rPr>
        <b/>
        <sz val="10"/>
        <rFont val="Calibri"/>
        <family val="2"/>
      </rPr>
      <t>deroga</t>
    </r>
    <r>
      <rPr>
        <b/>
        <sz val="10"/>
        <rFont val="Times New Roman"/>
        <family val="1"/>
      </rPr>
      <t xml:space="preserve"> </t>
    </r>
    <r>
      <rPr>
        <b/>
        <sz val="10"/>
        <rFont val="Calibri"/>
        <family val="2"/>
      </rPr>
      <t>salario</t>
    </r>
    <r>
      <rPr>
        <b/>
        <sz val="10"/>
        <rFont val="Times New Roman"/>
        <family val="1"/>
      </rPr>
      <t xml:space="preserve"> </t>
    </r>
    <r>
      <rPr>
        <b/>
        <sz val="10"/>
        <rFont val="Calibri"/>
        <family val="2"/>
      </rPr>
      <t>accessorio</t>
    </r>
  </si>
  <si>
    <r>
      <t>Calcolo</t>
    </r>
    <r>
      <rPr>
        <b/>
        <sz val="10"/>
        <rFont val="Times New Roman"/>
        <family val="1"/>
      </rPr>
      <t xml:space="preserve"> </t>
    </r>
    <r>
      <rPr>
        <b/>
        <sz val="10"/>
        <rFont val="Calibri"/>
        <family val="2"/>
      </rPr>
      <t>incremento</t>
    </r>
    <r>
      <rPr>
        <b/>
        <sz val="10"/>
        <rFont val="Times New Roman"/>
        <family val="1"/>
      </rPr>
      <t xml:space="preserve"> </t>
    </r>
    <r>
      <rPr>
        <b/>
        <sz val="10"/>
        <rFont val="Calibri"/>
        <family val="2"/>
      </rPr>
      <t>potenziale</t>
    </r>
    <r>
      <rPr>
        <b/>
        <sz val="10"/>
        <rFont val="Times New Roman"/>
        <family val="1"/>
      </rPr>
      <t xml:space="preserve"> </t>
    </r>
    <r>
      <rPr>
        <b/>
        <sz val="10"/>
        <rFont val="Calibri"/>
        <family val="2"/>
      </rPr>
      <t>salario</t>
    </r>
    <r>
      <rPr>
        <b/>
        <sz val="10"/>
        <rFont val="Times New Roman"/>
        <family val="1"/>
      </rPr>
      <t xml:space="preserve"> </t>
    </r>
    <r>
      <rPr>
        <b/>
        <sz val="10"/>
        <rFont val="Calibri"/>
        <family val="2"/>
      </rPr>
      <t>accessorio</t>
    </r>
    <r>
      <rPr>
        <b/>
        <sz val="10"/>
        <rFont val="Times New Roman"/>
        <family val="1"/>
      </rPr>
      <t xml:space="preserve"> </t>
    </r>
    <r>
      <rPr>
        <b/>
        <sz val="10"/>
        <rFont val="Calibri"/>
        <family val="2"/>
      </rPr>
      <t>del</t>
    </r>
    <r>
      <rPr>
        <b/>
        <sz val="10"/>
        <rFont val="Times New Roman"/>
        <family val="1"/>
      </rPr>
      <t xml:space="preserve"> </t>
    </r>
    <r>
      <rPr>
        <b/>
        <sz val="10"/>
        <rFont val="Calibri"/>
        <family val="2"/>
      </rPr>
      <t>Fondo</t>
    </r>
    <r>
      <rPr>
        <b/>
        <sz val="10"/>
        <rFont val="Times New Roman"/>
        <family val="1"/>
      </rPr>
      <t xml:space="preserve"> </t>
    </r>
    <r>
      <rPr>
        <b/>
        <sz val="10"/>
        <rFont val="Calibri"/>
        <family val="2"/>
      </rPr>
      <t>Comparto</t>
    </r>
    <r>
      <rPr>
        <b/>
        <sz val="10"/>
        <rFont val="Times New Roman"/>
        <family val="1"/>
      </rPr>
      <t xml:space="preserve"> </t>
    </r>
    <r>
      <rPr>
        <b/>
        <sz val="10"/>
        <rFont val="Calibri"/>
        <family val="2"/>
      </rPr>
      <t>ed</t>
    </r>
    <r>
      <rPr>
        <b/>
        <sz val="10"/>
        <rFont val="Times New Roman"/>
        <family val="1"/>
      </rPr>
      <t xml:space="preserve"> </t>
    </r>
    <r>
      <rPr>
        <b/>
        <sz val="10"/>
        <rFont val="Calibri"/>
        <family val="2"/>
      </rPr>
      <t>EQ</t>
    </r>
    <r>
      <rPr>
        <b/>
        <sz val="10"/>
        <rFont val="Times New Roman"/>
        <family val="1"/>
      </rPr>
      <t xml:space="preserve"> </t>
    </r>
    <r>
      <rPr>
        <b/>
        <sz val="10"/>
        <rFont val="Calibri"/>
        <family val="2"/>
      </rPr>
      <t>art.</t>
    </r>
    <r>
      <rPr>
        <b/>
        <sz val="10"/>
        <rFont val="Times New Roman"/>
        <family val="1"/>
      </rPr>
      <t xml:space="preserve"> </t>
    </r>
    <r>
      <rPr>
        <b/>
        <sz val="10"/>
        <rFont val="Calibri"/>
        <family val="2"/>
      </rPr>
      <t>23</t>
    </r>
    <r>
      <rPr>
        <b/>
        <sz val="10"/>
        <rFont val="Times New Roman"/>
        <family val="1"/>
      </rPr>
      <t xml:space="preserve"> </t>
    </r>
    <r>
      <rPr>
        <b/>
        <sz val="10"/>
        <rFont val="Calibri"/>
        <family val="2"/>
      </rPr>
      <t>c.</t>
    </r>
    <r>
      <rPr>
        <b/>
        <sz val="10"/>
        <rFont val="Times New Roman"/>
        <family val="1"/>
      </rPr>
      <t xml:space="preserve"> </t>
    </r>
    <r>
      <rPr>
        <b/>
        <sz val="10"/>
        <rFont val="Calibri"/>
        <family val="2"/>
      </rPr>
      <t>2</t>
    </r>
    <r>
      <rPr>
        <b/>
        <sz val="10"/>
        <rFont val="Times New Roman"/>
        <family val="1"/>
      </rPr>
      <t xml:space="preserve"> D.L</t>
    </r>
    <r>
      <rPr>
        <b/>
        <sz val="10"/>
        <rFont val="Calibri"/>
        <family val="2"/>
      </rPr>
      <t>gs.</t>
    </r>
    <r>
      <rPr>
        <b/>
        <sz val="10"/>
        <rFont val="Times New Roman"/>
        <family val="1"/>
      </rPr>
      <t xml:space="preserve"> </t>
    </r>
    <r>
      <rPr>
        <b/>
        <sz val="10"/>
        <rFont val="Calibri"/>
        <family val="2"/>
      </rPr>
      <t>75/2017</t>
    </r>
  </si>
  <si>
    <t>incremento massimo salario accessorio anno corrente</t>
  </si>
  <si>
    <t>% di incidenza raggiunta a seguito dell'incremento deciso dall'Ente</t>
  </si>
  <si>
    <t>Per il computo degli oneri riflessi a carico ente, sono state sommate alla misura convenzionalmente indicata nella nota della RGS 175706/2025 (27,4%) le seguenti percentuali:
- un valore standard/medio dell'1,10% per Inail;
- Irap (solo per la verifica del rispetto del limite di spesa di cui all’articolo 1, commi 557 e segg., della legge n. 296 del 2006) 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</si>
</sst>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72" formatCode="#,##0.00\ &quot;€&quot;"/>
  </numFmts>
  <fonts count="18" x14ac:knownFonts="1">
    <font>
      <sz val="11"/>
      <color theme="1"/>
      <name val="Calibri"/>
      <family val="2"/>
      <scheme val="minor"/>
    </font>
    <font>
      <b/>
      <sz val="11"/>
      <color theme="1"/>
      <name val="Calibri"/>
      <family val="2"/>
      <scheme val="minor"/>
    </font>
    <font>
      <sz val="10"/>
      <color rgb="FF000000"/>
      <name val="Times New Roman"/>
      <family val="1"/>
    </font>
    <font>
      <b/>
      <sz val="10"/>
      <name val="Times New Roman"/>
      <family val="1"/>
    </font>
    <font>
      <sz val="10"/>
      <color rgb="FF000000"/>
      <name val="Times New Roman"/>
      <family val="2"/>
    </font>
    <font>
      <sz val="10"/>
      <name val="Times New Roman"/>
      <family val="1"/>
    </font>
    <font>
      <b/>
      <sz val="48"/>
      <color rgb="FFFFFFFF"/>
      <name val="Calibri"/>
      <family val="2"/>
    </font>
    <font>
      <sz val="48"/>
      <color rgb="FFFFFFFF"/>
      <name val="Times New Roman"/>
      <family val="1"/>
    </font>
    <font>
      <i/>
      <sz val="48"/>
      <color rgb="FFFFFFFF"/>
      <name val="Calibri"/>
      <family val="2"/>
    </font>
    <font>
      <b/>
      <sz val="10"/>
      <name val="Calibri"/>
      <family val="2"/>
    </font>
    <font>
      <sz val="10"/>
      <name val="Calibri"/>
      <family val="2"/>
    </font>
    <font>
      <b/>
      <i/>
      <sz val="10"/>
      <name val="Calibri"/>
      <family val="2"/>
    </font>
    <font>
      <b/>
      <sz val="10"/>
      <color rgb="FF000000"/>
      <name val="Calibri"/>
      <family val="2"/>
    </font>
    <font>
      <i/>
      <sz val="9"/>
      <name val="Calibri"/>
      <family val="2"/>
    </font>
    <font>
      <sz val="10"/>
      <name val="Calibri"/>
      <family val="1"/>
    </font>
    <font>
      <b/>
      <sz val="10"/>
      <color rgb="FF000000"/>
      <name val="Times New Roman"/>
      <family val="1"/>
    </font>
    <font>
      <b/>
      <sz val="9"/>
      <name val="Calibri"/>
      <family val="2"/>
    </font>
    <font>
      <b/>
      <sz val="12"/>
      <name val="Calibri"/>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679A31"/>
        <bgColor indexed="64"/>
      </patternFill>
    </fill>
    <fill>
      <patternFill patternType="solid">
        <fgColor rgb="FF7CA741"/>
        <bgColor indexed="64"/>
      </patternFill>
    </fill>
    <fill>
      <patternFill patternType="solid">
        <fgColor rgb="FFE4EFC8"/>
        <bgColor indexed="64"/>
      </patternFill>
    </fill>
    <fill>
      <patternFill patternType="solid">
        <fgColor rgb="FFCDDFA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cellStyleXfs>
  <cellXfs count="39">
    <xf numFmtId="0" fontId="0" fillId="0" borderId="0" xfId="0"/>
    <xf numFmtId="0" fontId="0" fillId="0" borderId="0" xfId="0" applyAlignment="1">
      <alignment horizontal="center" vertical="top" wrapText="1"/>
    </xf>
    <xf numFmtId="0" fontId="0" fillId="0" borderId="0" xfId="0" applyAlignment="1">
      <alignment horizontal="left" vertical="top"/>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1" fillId="0" borderId="2" xfId="0" applyFont="1" applyBorder="1" applyAlignment="1">
      <alignment horizontal="left" vertical="top" wrapText="1"/>
    </xf>
    <xf numFmtId="0" fontId="0" fillId="3" borderId="0" xfId="0" applyFill="1" applyAlignment="1">
      <alignment horizontal="left" vertical="top"/>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0" fillId="3" borderId="0" xfId="0" applyFill="1"/>
    <xf numFmtId="0" fontId="13" fillId="0" borderId="0" xfId="0" applyFont="1" applyAlignment="1">
      <alignment horizontal="left" vertical="top" wrapText="1" indent="1"/>
    </xf>
    <xf numFmtId="0" fontId="10" fillId="2" borderId="2" xfId="0" applyFont="1" applyFill="1" applyBorder="1" applyAlignment="1">
      <alignment horizontal="center" vertical="top" wrapText="1"/>
    </xf>
    <xf numFmtId="0" fontId="3" fillId="4" borderId="1" xfId="1" applyFont="1" applyFill="1" applyBorder="1" applyAlignment="1">
      <alignment horizontal="center" vertical="center" wrapText="1"/>
    </xf>
    <xf numFmtId="0" fontId="3" fillId="5" borderId="1" xfId="1" applyFont="1" applyFill="1" applyBorder="1" applyAlignment="1">
      <alignment horizontal="center" vertical="top" wrapText="1"/>
    </xf>
    <xf numFmtId="4" fontId="4" fillId="7" borderId="2" xfId="1" applyNumberFormat="1" applyFont="1" applyFill="1" applyBorder="1" applyAlignment="1">
      <alignment vertical="top" shrinkToFit="1"/>
    </xf>
    <xf numFmtId="4" fontId="15" fillId="7" borderId="2" xfId="1" applyNumberFormat="1" applyFont="1" applyFill="1" applyBorder="1" applyAlignment="1">
      <alignment vertical="top" shrinkToFit="1"/>
    </xf>
    <xf numFmtId="0" fontId="14" fillId="4" borderId="8" xfId="0" applyFont="1" applyFill="1" applyBorder="1" applyAlignment="1">
      <alignment horizontal="center" vertical="top" wrapText="1"/>
    </xf>
    <xf numFmtId="0" fontId="14" fillId="4" borderId="9" xfId="0" applyFont="1" applyFill="1" applyBorder="1" applyAlignment="1">
      <alignment horizontal="center" vertical="top" wrapText="1"/>
    </xf>
    <xf numFmtId="0" fontId="14" fillId="4" borderId="10" xfId="0" applyFont="1" applyFill="1" applyBorder="1" applyAlignment="1">
      <alignment horizontal="center" vertical="top" wrapText="1"/>
    </xf>
    <xf numFmtId="0" fontId="9" fillId="5" borderId="5" xfId="0" applyFont="1" applyFill="1" applyBorder="1" applyAlignment="1">
      <alignment horizontal="left" vertical="top" wrapText="1" indent="2"/>
    </xf>
    <xf numFmtId="0" fontId="1" fillId="5" borderId="6" xfId="0" applyFont="1" applyFill="1" applyBorder="1" applyAlignment="1">
      <alignment horizontal="left" vertical="top" wrapText="1" indent="2"/>
    </xf>
    <xf numFmtId="0" fontId="1" fillId="5" borderId="7" xfId="0" applyFont="1" applyFill="1" applyBorder="1" applyAlignment="1">
      <alignment horizontal="left" vertical="top" wrapText="1" indent="2"/>
    </xf>
    <xf numFmtId="172" fontId="12" fillId="7" borderId="1" xfId="0" applyNumberFormat="1" applyFont="1" applyFill="1" applyBorder="1" applyAlignment="1">
      <alignment horizontal="right" vertical="top" shrinkToFit="1"/>
    </xf>
    <xf numFmtId="172" fontId="12" fillId="7" borderId="1" xfId="0" applyNumberFormat="1" applyFont="1" applyFill="1" applyBorder="1" applyAlignment="1">
      <alignment horizontal="right" vertical="center" shrinkToFit="1"/>
    </xf>
    <xf numFmtId="10" fontId="12" fillId="7" borderId="1" xfId="0" applyNumberFormat="1" applyFont="1" applyFill="1" applyBorder="1" applyAlignment="1">
      <alignment horizontal="right" vertical="top" shrinkToFit="1"/>
    </xf>
    <xf numFmtId="2" fontId="5" fillId="6" borderId="2" xfId="1" applyNumberFormat="1" applyFont="1" applyFill="1" applyBorder="1" applyAlignment="1" applyProtection="1">
      <alignment horizontal="center" vertical="top" wrapText="1"/>
      <protection locked="0"/>
    </xf>
    <xf numFmtId="172" fontId="0" fillId="6" borderId="1" xfId="0" applyNumberFormat="1" applyFill="1" applyBorder="1" applyAlignment="1" applyProtection="1">
      <alignment horizontal="right" vertical="top" wrapText="1"/>
      <protection locked="0"/>
    </xf>
    <xf numFmtId="8" fontId="0" fillId="6" borderId="1" xfId="0" applyNumberFormat="1" applyFill="1" applyBorder="1" applyAlignment="1" applyProtection="1">
      <alignment horizontal="right" vertical="top" wrapText="1"/>
      <protection locked="0"/>
    </xf>
    <xf numFmtId="0" fontId="16" fillId="3" borderId="0" xfId="0" quotePrefix="1" applyFont="1" applyFill="1" applyAlignment="1">
      <alignment horizontal="left" vertical="top" wrapText="1" indent="1"/>
    </xf>
    <xf numFmtId="0" fontId="16" fillId="3" borderId="0" xfId="0" applyFont="1" applyFill="1" applyAlignment="1">
      <alignment horizontal="left" vertical="top" wrapText="1"/>
    </xf>
    <xf numFmtId="0" fontId="9" fillId="3" borderId="0" xfId="0" applyFont="1" applyFill="1" applyAlignment="1">
      <alignment horizontal="left" vertical="top" wrapText="1"/>
    </xf>
    <xf numFmtId="0" fontId="17" fillId="3" borderId="0" xfId="0" applyFont="1" applyFill="1" applyAlignment="1">
      <alignment horizontal="left" vertical="top" wrapText="1"/>
    </xf>
    <xf numFmtId="172" fontId="0" fillId="6" borderId="1" xfId="0" applyNumberFormat="1" applyFill="1" applyBorder="1" applyAlignment="1" applyProtection="1">
      <alignment horizontal="right" vertical="center" wrapText="1"/>
      <protection locked="0"/>
    </xf>
    <xf numFmtId="0" fontId="0" fillId="0" borderId="6" xfId="0" applyBorder="1" applyAlignment="1">
      <alignment horizontal="center"/>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cellXfs>
  <cellStyles count="2">
    <cellStyle name="Normale" xfId="0" builtinId="0"/>
    <cellStyle name="Normale 2" xfId="1" xr:uid="{090D3DA3-0546-46D1-8EAB-27D3BB7F87A0}"/>
  </cellStyles>
  <dxfs count="0"/>
  <tableStyles count="0" defaultTableStyle="TableStyleMedium2" defaultPivotStyle="PivotStyleLight16"/>
  <colors>
    <mruColors>
      <color rgb="FFCDDFA8"/>
      <color rgb="FFE4EFC8"/>
      <color rgb="FF7CA741"/>
      <color rgb="FF679A31"/>
      <color rgb="FFDDEBF7"/>
      <color rgb="FF5A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661671</xdr:colOff>
      <xdr:row>0</xdr:row>
      <xdr:rowOff>83821</xdr:rowOff>
    </xdr:from>
    <xdr:to>
      <xdr:col>4</xdr:col>
      <xdr:colOff>167641</xdr:colOff>
      <xdr:row>0</xdr:row>
      <xdr:rowOff>1075618</xdr:rowOff>
    </xdr:to>
    <xdr:pic>
      <xdr:nvPicPr>
        <xdr:cNvPr id="2" name="Immagine 1">
          <a:extLst>
            <a:ext uri="{FF2B5EF4-FFF2-40B4-BE49-F238E27FC236}">
              <a16:creationId xmlns:a16="http://schemas.microsoft.com/office/drawing/2014/main" id="{2762ED17-8607-862B-DC5A-CCFD1B4A28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8151" y="83821"/>
          <a:ext cx="1311910" cy="9917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1234440</xdr:colOff>
      <xdr:row>0</xdr:row>
      <xdr:rowOff>76200</xdr:rowOff>
    </xdr:from>
    <xdr:to>
      <xdr:col>4</xdr:col>
      <xdr:colOff>549910</xdr:colOff>
      <xdr:row>0</xdr:row>
      <xdr:rowOff>1067997</xdr:rowOff>
    </xdr:to>
    <xdr:pic>
      <xdr:nvPicPr>
        <xdr:cNvPr id="2" name="Immagine 1">
          <a:extLst>
            <a:ext uri="{FF2B5EF4-FFF2-40B4-BE49-F238E27FC236}">
              <a16:creationId xmlns:a16="http://schemas.microsoft.com/office/drawing/2014/main" id="{84921CEB-6692-4782-8EFA-DC71F97728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1040" y="76200"/>
          <a:ext cx="1311910" cy="99179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18A55-8742-4344-9A31-034308DCE94D}">
  <dimension ref="A1:XFD60"/>
  <sheetViews>
    <sheetView tabSelected="1" workbookViewId="0">
      <selection sqref="A1:H1"/>
    </sheetView>
  </sheetViews>
  <sheetFormatPr defaultColWidth="0" defaultRowHeight="14.4" zeroHeight="1" x14ac:dyDescent="0.3"/>
  <cols>
    <col min="1" max="1" width="19.33203125" customWidth="1"/>
    <col min="2" max="2" width="14.44140625" customWidth="1"/>
    <col min="3" max="3" width="11.88671875" customWidth="1"/>
    <col min="4" max="4" width="14.44140625" customWidth="1"/>
    <col min="5" max="5" width="13.109375" customWidth="1"/>
    <col min="6" max="6" width="10.44140625" bestFit="1" customWidth="1"/>
    <col min="7" max="7" width="11.88671875" customWidth="1"/>
    <col min="8" max="8" width="11.109375" customWidth="1"/>
    <col min="9" max="9" width="0.77734375" customWidth="1"/>
    <col min="10" max="10" width="0" hidden="1" customWidth="1"/>
    <col min="11" max="16383" width="8.88671875" hidden="1"/>
    <col min="16384" max="16384" width="0.6640625" hidden="1" customWidth="1"/>
  </cols>
  <sheetData>
    <row r="1" spans="1:9" ht="85.2" customHeight="1" x14ac:dyDescent="0.3">
      <c r="A1" s="35"/>
      <c r="B1" s="35"/>
      <c r="C1" s="35"/>
      <c r="D1" s="35"/>
      <c r="E1" s="35"/>
      <c r="F1" s="35"/>
      <c r="G1" s="35"/>
      <c r="H1" s="35"/>
    </row>
    <row r="2" spans="1:9" ht="64.8" customHeight="1" x14ac:dyDescent="0.3">
      <c r="A2" s="14" t="s">
        <v>23</v>
      </c>
      <c r="B2" s="14" t="s">
        <v>29</v>
      </c>
      <c r="C2" s="14" t="s">
        <v>24</v>
      </c>
      <c r="D2" s="14" t="s">
        <v>30</v>
      </c>
      <c r="E2" s="14" t="s">
        <v>25</v>
      </c>
      <c r="F2" s="14" t="s">
        <v>26</v>
      </c>
      <c r="G2" s="14" t="s">
        <v>27</v>
      </c>
      <c r="H2" s="14" t="s">
        <v>28</v>
      </c>
      <c r="I2" s="11"/>
    </row>
    <row r="3" spans="1:9" x14ac:dyDescent="0.3">
      <c r="A3" s="15" t="s">
        <v>20</v>
      </c>
      <c r="B3" s="27">
        <v>9</v>
      </c>
      <c r="C3" s="16">
        <v>30830.2</v>
      </c>
      <c r="D3" s="27">
        <v>27</v>
      </c>
      <c r="E3" s="16">
        <v>23212.35</v>
      </c>
      <c r="F3" s="16">
        <f>(B3*C3/12)+(D3*E3/12)</f>
        <v>75350.4375</v>
      </c>
      <c r="G3" s="16">
        <f>(B3*C3/12/12)+(D3*E3/12/12)</f>
        <v>6279.203125</v>
      </c>
      <c r="H3" s="16">
        <f>F3+G3</f>
        <v>81629.640625</v>
      </c>
      <c r="I3" s="11"/>
    </row>
    <row r="4" spans="1:9" x14ac:dyDescent="0.3">
      <c r="A4" s="15" t="s">
        <v>21</v>
      </c>
      <c r="B4" s="27">
        <v>3</v>
      </c>
      <c r="C4" s="16">
        <v>28839.46</v>
      </c>
      <c r="D4" s="27">
        <v>9</v>
      </c>
      <c r="E4" s="16">
        <v>23212.35</v>
      </c>
      <c r="F4" s="16">
        <f t="shared" ref="F4:F25" si="0">(B4*C4/12)+(D4*E4/12)</f>
        <v>24619.127500000002</v>
      </c>
      <c r="G4" s="16">
        <f t="shared" ref="G4:G25" si="1">(B4*C4/12/12)+(D4*E4/12/12)</f>
        <v>2051.5939583333334</v>
      </c>
      <c r="H4" s="16">
        <f t="shared" ref="H4:H25" si="2">F4+G4</f>
        <v>26670.721458333337</v>
      </c>
      <c r="I4" s="11"/>
    </row>
    <row r="5" spans="1:9" x14ac:dyDescent="0.3">
      <c r="A5" s="15" t="s">
        <v>22</v>
      </c>
      <c r="B5" s="27">
        <v>3</v>
      </c>
      <c r="C5" s="16">
        <v>27650.68</v>
      </c>
      <c r="D5" s="27">
        <v>9</v>
      </c>
      <c r="E5" s="16">
        <v>23212.35</v>
      </c>
      <c r="F5" s="16">
        <f t="shared" si="0"/>
        <v>24321.932500000003</v>
      </c>
      <c r="G5" s="16">
        <f t="shared" si="1"/>
        <v>2026.8277083333337</v>
      </c>
      <c r="H5" s="16">
        <f t="shared" si="2"/>
        <v>26348.760208333337</v>
      </c>
      <c r="I5" s="11"/>
    </row>
    <row r="6" spans="1:9" x14ac:dyDescent="0.3">
      <c r="A6" s="15" t="s">
        <v>0</v>
      </c>
      <c r="B6" s="27">
        <v>6</v>
      </c>
      <c r="C6" s="16">
        <v>26553.7</v>
      </c>
      <c r="D6" s="27">
        <v>18</v>
      </c>
      <c r="E6" s="16">
        <v>23212.35</v>
      </c>
      <c r="F6" s="16">
        <f t="shared" si="0"/>
        <v>48095.375</v>
      </c>
      <c r="G6" s="16">
        <f t="shared" si="1"/>
        <v>4007.947916666667</v>
      </c>
      <c r="H6" s="16">
        <f t="shared" si="2"/>
        <v>52103.322916666664</v>
      </c>
      <c r="I6" s="11"/>
    </row>
    <row r="7" spans="1:9" x14ac:dyDescent="0.3">
      <c r="A7" s="15" t="s">
        <v>1</v>
      </c>
      <c r="B7" s="27"/>
      <c r="C7" s="16">
        <v>24307.97</v>
      </c>
      <c r="D7" s="27"/>
      <c r="E7" s="16">
        <v>23212.35</v>
      </c>
      <c r="F7" s="16">
        <f t="shared" si="0"/>
        <v>0</v>
      </c>
      <c r="G7" s="16">
        <f t="shared" si="1"/>
        <v>0</v>
      </c>
      <c r="H7" s="16">
        <f t="shared" si="2"/>
        <v>0</v>
      </c>
      <c r="I7" s="11"/>
    </row>
    <row r="8" spans="1:9" x14ac:dyDescent="0.3">
      <c r="A8" s="15" t="s">
        <v>2</v>
      </c>
      <c r="B8" s="27">
        <v>12</v>
      </c>
      <c r="C8" s="16">
        <v>23212.35</v>
      </c>
      <c r="D8" s="27">
        <v>36</v>
      </c>
      <c r="E8" s="16">
        <v>23212.35</v>
      </c>
      <c r="F8" s="16">
        <f t="shared" si="0"/>
        <v>92849.4</v>
      </c>
      <c r="G8" s="16">
        <f t="shared" si="1"/>
        <v>7737.45</v>
      </c>
      <c r="H8" s="16">
        <f t="shared" si="2"/>
        <v>100586.84999999999</v>
      </c>
      <c r="I8" s="11"/>
    </row>
    <row r="9" spans="1:9" x14ac:dyDescent="0.3">
      <c r="A9" s="15" t="s">
        <v>3</v>
      </c>
      <c r="B9" s="27">
        <v>3</v>
      </c>
      <c r="C9" s="16">
        <v>23989.8</v>
      </c>
      <c r="D9" s="27">
        <v>9</v>
      </c>
      <c r="E9" s="16">
        <v>21392.87</v>
      </c>
      <c r="F9" s="16">
        <f t="shared" si="0"/>
        <v>22042.102499999997</v>
      </c>
      <c r="G9" s="16">
        <f t="shared" si="1"/>
        <v>1836.8418749999998</v>
      </c>
      <c r="H9" s="16">
        <f t="shared" si="2"/>
        <v>23878.944374999995</v>
      </c>
      <c r="I9" s="11"/>
    </row>
    <row r="10" spans="1:9" x14ac:dyDescent="0.3">
      <c r="A10" s="15" t="s">
        <v>4</v>
      </c>
      <c r="B10" s="27">
        <v>6</v>
      </c>
      <c r="C10" s="16">
        <v>23151.11</v>
      </c>
      <c r="D10" s="27">
        <v>18</v>
      </c>
      <c r="E10" s="16">
        <v>21392.87</v>
      </c>
      <c r="F10" s="16">
        <f t="shared" si="0"/>
        <v>43664.86</v>
      </c>
      <c r="G10" s="16">
        <f t="shared" si="1"/>
        <v>3638.7383333333332</v>
      </c>
      <c r="H10" s="16">
        <f t="shared" si="2"/>
        <v>47303.598333333335</v>
      </c>
      <c r="I10" s="11"/>
    </row>
    <row r="11" spans="1:9" x14ac:dyDescent="0.3">
      <c r="A11" s="15" t="s">
        <v>5</v>
      </c>
      <c r="B11" s="27">
        <v>9</v>
      </c>
      <c r="C11" s="16">
        <v>22469.78</v>
      </c>
      <c r="D11" s="27">
        <v>27</v>
      </c>
      <c r="E11" s="16">
        <v>21392.87</v>
      </c>
      <c r="F11" s="16">
        <f t="shared" si="0"/>
        <v>64986.292499999996</v>
      </c>
      <c r="G11" s="16">
        <f t="shared" si="1"/>
        <v>5415.5243749999991</v>
      </c>
      <c r="H11" s="16">
        <f t="shared" si="2"/>
        <v>70401.81687499999</v>
      </c>
      <c r="I11" s="11"/>
    </row>
    <row r="12" spans="1:9" x14ac:dyDescent="0.3">
      <c r="A12" s="15" t="s">
        <v>6</v>
      </c>
      <c r="B12" s="27">
        <v>21</v>
      </c>
      <c r="C12" s="16">
        <v>21886.58</v>
      </c>
      <c r="D12" s="27">
        <v>63</v>
      </c>
      <c r="E12" s="16">
        <v>21392.87</v>
      </c>
      <c r="F12" s="16">
        <f t="shared" si="0"/>
        <v>150614.08249999999</v>
      </c>
      <c r="G12" s="16">
        <f t="shared" si="1"/>
        <v>12551.173541666667</v>
      </c>
      <c r="H12" s="16">
        <f t="shared" si="2"/>
        <v>163165.25604166667</v>
      </c>
      <c r="I12" s="11"/>
    </row>
    <row r="13" spans="1:9" x14ac:dyDescent="0.3">
      <c r="A13" s="15" t="s">
        <v>7</v>
      </c>
      <c r="B13" s="27">
        <v>21</v>
      </c>
      <c r="C13" s="16">
        <v>21392.87</v>
      </c>
      <c r="D13" s="27">
        <v>63</v>
      </c>
      <c r="E13" s="16">
        <v>21392.87</v>
      </c>
      <c r="F13" s="16">
        <f t="shared" si="0"/>
        <v>149750.09</v>
      </c>
      <c r="G13" s="16">
        <f t="shared" si="1"/>
        <v>12479.174166666666</v>
      </c>
      <c r="H13" s="16">
        <f t="shared" si="2"/>
        <v>162229.26416666666</v>
      </c>
      <c r="I13" s="11"/>
    </row>
    <row r="14" spans="1:9" x14ac:dyDescent="0.3">
      <c r="A14" s="15" t="s">
        <v>8</v>
      </c>
      <c r="B14" s="27">
        <v>3</v>
      </c>
      <c r="C14" s="16">
        <v>21844.36</v>
      </c>
      <c r="D14" s="27">
        <v>9</v>
      </c>
      <c r="E14" s="16">
        <v>19034.509999999998</v>
      </c>
      <c r="F14" s="16">
        <f t="shared" si="0"/>
        <v>19736.9725</v>
      </c>
      <c r="G14" s="16">
        <f t="shared" si="1"/>
        <v>1644.7477083333333</v>
      </c>
      <c r="H14" s="16">
        <f t="shared" si="2"/>
        <v>21381.720208333332</v>
      </c>
      <c r="I14" s="11"/>
    </row>
    <row r="15" spans="1:9" x14ac:dyDescent="0.3">
      <c r="A15" s="15" t="s">
        <v>9</v>
      </c>
      <c r="B15" s="27"/>
      <c r="C15" s="16">
        <v>21055.9</v>
      </c>
      <c r="D15" s="27"/>
      <c r="E15" s="16">
        <v>19034.509999999998</v>
      </c>
      <c r="F15" s="16">
        <f t="shared" si="0"/>
        <v>0</v>
      </c>
      <c r="G15" s="16">
        <f t="shared" si="1"/>
        <v>0</v>
      </c>
      <c r="H15" s="16">
        <f t="shared" si="2"/>
        <v>0</v>
      </c>
      <c r="I15" s="11"/>
    </row>
    <row r="16" spans="1:9" x14ac:dyDescent="0.3">
      <c r="A16" s="15" t="s">
        <v>10</v>
      </c>
      <c r="B16" s="27">
        <v>6</v>
      </c>
      <c r="C16" s="16">
        <v>20692.310000000001</v>
      </c>
      <c r="D16" s="27">
        <v>18</v>
      </c>
      <c r="E16" s="16">
        <v>19034.509999999998</v>
      </c>
      <c r="F16" s="16">
        <f t="shared" si="0"/>
        <v>38897.919999999998</v>
      </c>
      <c r="G16" s="16">
        <f t="shared" si="1"/>
        <v>3241.4933333333333</v>
      </c>
      <c r="H16" s="16">
        <f t="shared" si="2"/>
        <v>42139.41333333333</v>
      </c>
      <c r="I16" s="11"/>
    </row>
    <row r="17" spans="1:10" x14ac:dyDescent="0.3">
      <c r="A17" s="15" t="s">
        <v>11</v>
      </c>
      <c r="B17" s="27">
        <v>3</v>
      </c>
      <c r="C17" s="16">
        <v>20364.41</v>
      </c>
      <c r="D17" s="27">
        <v>9</v>
      </c>
      <c r="E17" s="16">
        <v>19034.509999999998</v>
      </c>
      <c r="F17" s="16">
        <f t="shared" si="0"/>
        <v>19366.985000000001</v>
      </c>
      <c r="G17" s="16">
        <f t="shared" si="1"/>
        <v>1613.9154166666665</v>
      </c>
      <c r="H17" s="16">
        <f t="shared" si="2"/>
        <v>20980.900416666667</v>
      </c>
      <c r="I17" s="11"/>
    </row>
    <row r="18" spans="1:10" x14ac:dyDescent="0.3">
      <c r="A18" s="15" t="s">
        <v>12</v>
      </c>
      <c r="B18" s="27">
        <v>15</v>
      </c>
      <c r="C18" s="16">
        <v>20072.88</v>
      </c>
      <c r="D18" s="27">
        <v>45</v>
      </c>
      <c r="E18" s="16">
        <v>19034.509999999998</v>
      </c>
      <c r="F18" s="16">
        <f t="shared" si="0"/>
        <v>96470.512499999997</v>
      </c>
      <c r="G18" s="16">
        <f t="shared" si="1"/>
        <v>8039.2093749999995</v>
      </c>
      <c r="H18" s="16">
        <f t="shared" si="2"/>
        <v>104509.721875</v>
      </c>
      <c r="I18" s="11"/>
    </row>
    <row r="19" spans="1:10" x14ac:dyDescent="0.3">
      <c r="A19" s="15" t="s">
        <v>13</v>
      </c>
      <c r="B19" s="27"/>
      <c r="C19" s="16">
        <v>19335.689999999999</v>
      </c>
      <c r="D19" s="27"/>
      <c r="E19" s="16">
        <v>19034.509999999998</v>
      </c>
      <c r="F19" s="16">
        <f t="shared" si="0"/>
        <v>0</v>
      </c>
      <c r="G19" s="16">
        <f t="shared" si="1"/>
        <v>0</v>
      </c>
      <c r="H19" s="16">
        <f t="shared" si="2"/>
        <v>0</v>
      </c>
      <c r="I19" s="11"/>
    </row>
    <row r="20" spans="1:10" x14ac:dyDescent="0.3">
      <c r="A20" s="15" t="s">
        <v>14</v>
      </c>
      <c r="B20" s="27">
        <v>15</v>
      </c>
      <c r="C20" s="16">
        <v>19034.509999999998</v>
      </c>
      <c r="D20" s="27">
        <v>45</v>
      </c>
      <c r="E20" s="16">
        <v>19034.509999999998</v>
      </c>
      <c r="F20" s="16">
        <f t="shared" si="0"/>
        <v>95172.549999999988</v>
      </c>
      <c r="G20" s="16">
        <f t="shared" si="1"/>
        <v>7931.0458333333327</v>
      </c>
      <c r="H20" s="16">
        <f t="shared" si="2"/>
        <v>103103.59583333333</v>
      </c>
      <c r="I20" s="11"/>
    </row>
    <row r="21" spans="1:10" x14ac:dyDescent="0.3">
      <c r="A21" s="15" t="s">
        <v>15</v>
      </c>
      <c r="B21" s="27"/>
      <c r="C21" s="16">
        <v>19344.93</v>
      </c>
      <c r="D21" s="27"/>
      <c r="E21" s="16">
        <v>18283.310000000001</v>
      </c>
      <c r="F21" s="16">
        <f t="shared" si="0"/>
        <v>0</v>
      </c>
      <c r="G21" s="16">
        <f t="shared" si="1"/>
        <v>0</v>
      </c>
      <c r="H21" s="16">
        <f t="shared" si="2"/>
        <v>0</v>
      </c>
      <c r="I21" s="11"/>
    </row>
    <row r="22" spans="1:10" x14ac:dyDescent="0.3">
      <c r="A22" s="15" t="s">
        <v>16</v>
      </c>
      <c r="B22" s="27"/>
      <c r="C22" s="16">
        <v>18968.580000000002</v>
      </c>
      <c r="D22" s="27"/>
      <c r="E22" s="16">
        <v>18283.310000000001</v>
      </c>
      <c r="F22" s="16">
        <f t="shared" si="0"/>
        <v>0</v>
      </c>
      <c r="G22" s="16">
        <f t="shared" si="1"/>
        <v>0</v>
      </c>
      <c r="H22" s="16">
        <f t="shared" si="2"/>
        <v>0</v>
      </c>
      <c r="I22" s="11"/>
    </row>
    <row r="23" spans="1:10" x14ac:dyDescent="0.3">
      <c r="A23" s="15" t="s">
        <v>17</v>
      </c>
      <c r="B23" s="27"/>
      <c r="C23" s="16">
        <v>18653.28</v>
      </c>
      <c r="D23" s="27"/>
      <c r="E23" s="16">
        <v>18283.310000000001</v>
      </c>
      <c r="F23" s="16">
        <f t="shared" si="0"/>
        <v>0</v>
      </c>
      <c r="G23" s="16">
        <f t="shared" si="1"/>
        <v>0</v>
      </c>
      <c r="H23" s="16">
        <f t="shared" si="2"/>
        <v>0</v>
      </c>
      <c r="I23" s="11"/>
    </row>
    <row r="24" spans="1:10" x14ac:dyDescent="0.3">
      <c r="A24" s="15" t="s">
        <v>18</v>
      </c>
      <c r="B24" s="27"/>
      <c r="C24" s="16">
        <v>18283.310000000001</v>
      </c>
      <c r="D24" s="27"/>
      <c r="E24" s="16">
        <v>18283.310000000001</v>
      </c>
      <c r="F24" s="16">
        <f t="shared" si="0"/>
        <v>0</v>
      </c>
      <c r="G24" s="16">
        <f t="shared" si="1"/>
        <v>0</v>
      </c>
      <c r="H24" s="16">
        <f t="shared" si="2"/>
        <v>0</v>
      </c>
      <c r="I24" s="11"/>
    </row>
    <row r="25" spans="1:10" x14ac:dyDescent="0.3">
      <c r="A25" s="15" t="s">
        <v>19</v>
      </c>
      <c r="B25" s="27"/>
      <c r="C25" s="16">
        <v>18044.37</v>
      </c>
      <c r="D25" s="27"/>
      <c r="E25" s="16">
        <v>18283.310000000001</v>
      </c>
      <c r="F25" s="16">
        <f t="shared" si="0"/>
        <v>0</v>
      </c>
      <c r="G25" s="16">
        <f t="shared" si="1"/>
        <v>0</v>
      </c>
      <c r="H25" s="16">
        <f t="shared" si="2"/>
        <v>0</v>
      </c>
      <c r="I25" s="11"/>
    </row>
    <row r="26" spans="1:10" x14ac:dyDescent="0.3">
      <c r="A26" s="11"/>
      <c r="B26" s="11"/>
      <c r="C26" s="11"/>
      <c r="D26" s="11"/>
      <c r="E26" s="11"/>
      <c r="F26" s="11"/>
      <c r="G26" s="11"/>
      <c r="H26" s="17">
        <f>SUM(H3:H25)</f>
        <v>1046433.5266666667</v>
      </c>
      <c r="I26" s="11"/>
    </row>
    <row r="27" spans="1:10" x14ac:dyDescent="0.3">
      <c r="A27" s="11"/>
      <c r="B27" s="11"/>
      <c r="C27" s="11"/>
      <c r="D27" s="11"/>
      <c r="E27" s="11"/>
      <c r="F27" s="11"/>
      <c r="G27" s="11"/>
      <c r="H27" s="11"/>
      <c r="I27" s="11"/>
      <c r="J27" s="11"/>
    </row>
    <row r="28" spans="1:10" ht="15.6" customHeight="1" x14ac:dyDescent="0.3">
      <c r="A28" s="33" t="s">
        <v>44</v>
      </c>
      <c r="B28" s="33"/>
      <c r="C28" s="33"/>
      <c r="D28" s="33"/>
      <c r="E28" s="33"/>
      <c r="F28" s="33"/>
      <c r="G28" s="33"/>
      <c r="H28" s="33"/>
      <c r="I28" s="33"/>
      <c r="J28" s="33"/>
    </row>
    <row r="29" spans="1:10" ht="14.4" customHeight="1" x14ac:dyDescent="0.3">
      <c r="A29" s="32" t="s">
        <v>45</v>
      </c>
      <c r="B29" s="32"/>
      <c r="C29" s="32"/>
      <c r="D29" s="32"/>
      <c r="E29" s="32"/>
      <c r="F29" s="32"/>
      <c r="G29" s="32"/>
      <c r="H29" s="32"/>
      <c r="I29" s="31"/>
      <c r="J29" s="31"/>
    </row>
    <row r="30" spans="1:10" ht="25.8" customHeight="1" x14ac:dyDescent="0.3">
      <c r="A30" s="31" t="s">
        <v>49</v>
      </c>
      <c r="B30" s="31"/>
      <c r="C30" s="31"/>
      <c r="D30" s="31"/>
      <c r="E30" s="31"/>
      <c r="F30" s="31"/>
      <c r="G30" s="31"/>
      <c r="H30" s="31"/>
    </row>
    <row r="31" spans="1:10" hidden="1" x14ac:dyDescent="0.3">
      <c r="A31" s="30"/>
    </row>
    <row r="32" spans="1:10" hidden="1" x14ac:dyDescent="0.3">
      <c r="A32" s="30"/>
    </row>
    <row r="33" customFormat="1" hidden="1" x14ac:dyDescent="0.3"/>
    <row r="34" customFormat="1" hidden="1" x14ac:dyDescent="0.3"/>
    <row r="35" customFormat="1" hidden="1" x14ac:dyDescent="0.3"/>
    <row r="36" customFormat="1" hidden="1" x14ac:dyDescent="0.3"/>
    <row r="37" customFormat="1" hidden="1" x14ac:dyDescent="0.3"/>
    <row r="38" customFormat="1" hidden="1" x14ac:dyDescent="0.3"/>
    <row r="39" customFormat="1" hidden="1" x14ac:dyDescent="0.3"/>
    <row r="40" customFormat="1" hidden="1" x14ac:dyDescent="0.3"/>
    <row r="41" customFormat="1" hidden="1" x14ac:dyDescent="0.3"/>
    <row r="42" customFormat="1" hidden="1" x14ac:dyDescent="0.3"/>
    <row r="43" customFormat="1" hidden="1" x14ac:dyDescent="0.3"/>
    <row r="44" customFormat="1" hidden="1" x14ac:dyDescent="0.3"/>
    <row r="45" customFormat="1" hidden="1" x14ac:dyDescent="0.3"/>
    <row r="46" customFormat="1" hidden="1" x14ac:dyDescent="0.3"/>
    <row r="47" customFormat="1" hidden="1" x14ac:dyDescent="0.3"/>
    <row r="48" customFormat="1" hidden="1" x14ac:dyDescent="0.3"/>
    <row r="49" customFormat="1" hidden="1" x14ac:dyDescent="0.3"/>
    <row r="50" customFormat="1" hidden="1" x14ac:dyDescent="0.3"/>
    <row r="51" customFormat="1" hidden="1" x14ac:dyDescent="0.3"/>
    <row r="52" customFormat="1" hidden="1" x14ac:dyDescent="0.3"/>
    <row r="53" customFormat="1" hidden="1" x14ac:dyDescent="0.3"/>
    <row r="54" customFormat="1" hidden="1" x14ac:dyDescent="0.3"/>
    <row r="55" customFormat="1" hidden="1" x14ac:dyDescent="0.3"/>
    <row r="56" customFormat="1" hidden="1" x14ac:dyDescent="0.3"/>
    <row r="57" customFormat="1" hidden="1" x14ac:dyDescent="0.3"/>
    <row r="58" customFormat="1" hidden="1" x14ac:dyDescent="0.3"/>
    <row r="59" customFormat="1" hidden="1" x14ac:dyDescent="0.3"/>
    <row r="60" customFormat="1" hidden="1" x14ac:dyDescent="0.3"/>
  </sheetData>
  <sheetProtection algorithmName="SHA-512" hashValue="vj56zXFd/sxKqtJnGcxaP/tF+h+HF+aJ6N6hNRRrsKWKY54AoWhruAaMeMzY7FEmqHSrQgJvtzRMzi27zVJa0Q==" saltValue="xFO+j9ZkMSiouzdSpPhGyg==" spinCount="100000" sheet="1" objects="1" scenarios="1"/>
  <mergeCells count="6">
    <mergeCell ref="A30:H30"/>
    <mergeCell ref="A29:H29"/>
    <mergeCell ref="I29:J29"/>
    <mergeCell ref="A28:H28"/>
    <mergeCell ref="I28:J28"/>
    <mergeCell ref="A1:H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65C15-B066-4F68-8950-B78D244B4A3A}">
  <dimension ref="A1:J30"/>
  <sheetViews>
    <sheetView workbookViewId="0">
      <selection activeCell="E8" sqref="E8"/>
    </sheetView>
  </sheetViews>
  <sheetFormatPr defaultColWidth="0" defaultRowHeight="14.4" zeroHeight="1" x14ac:dyDescent="0.3"/>
  <cols>
    <col min="1" max="1" width="24.44140625" style="2" customWidth="1"/>
    <col min="2" max="2" width="23.33203125" style="2" customWidth="1"/>
    <col min="3" max="3" width="24.44140625" style="2" customWidth="1"/>
    <col min="4" max="4" width="4.6640625" style="2" customWidth="1"/>
    <col min="5" max="5" width="29.109375" style="2" customWidth="1"/>
    <col min="6" max="6" width="37.33203125" style="2" customWidth="1"/>
    <col min="7" max="7" width="1" style="2" customWidth="1"/>
    <col min="8" max="10" width="0" style="2" hidden="1"/>
    <col min="11" max="16384" width="8.88671875" style="2" hidden="1"/>
  </cols>
  <sheetData>
    <row r="1" spans="1:7" ht="85.8" customHeight="1" x14ac:dyDescent="0.3">
      <c r="A1" s="1" t="s">
        <v>31</v>
      </c>
      <c r="B1" s="1"/>
      <c r="C1" s="1"/>
      <c r="D1" s="1"/>
      <c r="E1" s="1"/>
      <c r="F1" s="1"/>
      <c r="G1" s="1"/>
    </row>
    <row r="2" spans="1:7" ht="15" customHeight="1" x14ac:dyDescent="0.3">
      <c r="A2" s="18" t="s">
        <v>50</v>
      </c>
      <c r="B2" s="19"/>
      <c r="C2" s="19"/>
      <c r="D2" s="19"/>
      <c r="E2" s="19"/>
      <c r="F2" s="20"/>
      <c r="G2" s="7"/>
    </row>
    <row r="3" spans="1:7" ht="15" customHeight="1" x14ac:dyDescent="0.3">
      <c r="A3" s="21" t="s">
        <v>53</v>
      </c>
      <c r="B3" s="22"/>
      <c r="C3" s="22"/>
      <c r="D3" s="22"/>
      <c r="E3" s="23"/>
      <c r="F3" s="7"/>
      <c r="G3" s="7"/>
    </row>
    <row r="4" spans="1:7" ht="30.6" customHeight="1" x14ac:dyDescent="0.3">
      <c r="A4" s="3" t="s">
        <v>48</v>
      </c>
      <c r="B4" s="4"/>
      <c r="C4" s="4"/>
      <c r="D4" s="5"/>
      <c r="E4" s="34">
        <v>250000</v>
      </c>
      <c r="F4" s="7"/>
      <c r="G4" s="7"/>
    </row>
    <row r="5" spans="1:7" ht="15" customHeight="1" x14ac:dyDescent="0.3">
      <c r="A5" s="3" t="s">
        <v>47</v>
      </c>
      <c r="B5" s="4"/>
      <c r="C5" s="4"/>
      <c r="D5" s="5"/>
      <c r="E5" s="28">
        <v>90000</v>
      </c>
      <c r="F5" s="7"/>
      <c r="G5" s="7"/>
    </row>
    <row r="6" spans="1:7" ht="15" customHeight="1" x14ac:dyDescent="0.3">
      <c r="A6" s="3" t="s">
        <v>32</v>
      </c>
      <c r="B6" s="4"/>
      <c r="C6" s="4"/>
      <c r="D6" s="5"/>
      <c r="E6" s="29">
        <v>25000</v>
      </c>
      <c r="F6" s="7"/>
      <c r="G6" s="7"/>
    </row>
    <row r="7" spans="1:7" ht="15" customHeight="1" x14ac:dyDescent="0.3">
      <c r="A7" s="3" t="s">
        <v>33</v>
      </c>
      <c r="B7" s="4"/>
      <c r="C7" s="4"/>
      <c r="D7" s="5"/>
      <c r="E7" s="24">
        <f>'Spesa stipendi tabellari 2023'!H26</f>
        <v>1046433.5266666667</v>
      </c>
      <c r="F7" s="7"/>
      <c r="G7" s="7"/>
    </row>
    <row r="8" spans="1:7" ht="32.4" customHeight="1" x14ac:dyDescent="0.3">
      <c r="A8" s="3" t="s">
        <v>38</v>
      </c>
      <c r="B8" s="4"/>
      <c r="C8" s="4"/>
      <c r="D8" s="5"/>
      <c r="E8" s="25">
        <f>E7*48/100</f>
        <v>502288.09279999998</v>
      </c>
      <c r="F8" s="7"/>
      <c r="G8" s="7"/>
    </row>
    <row r="9" spans="1:7" x14ac:dyDescent="0.3">
      <c r="A9" s="36" t="s">
        <v>54</v>
      </c>
      <c r="B9" s="37"/>
      <c r="C9" s="37"/>
      <c r="D9" s="38"/>
      <c r="E9" s="25">
        <f>E8-E5-E4</f>
        <v>162288.09279999998</v>
      </c>
      <c r="F9" s="7"/>
      <c r="G9" s="7"/>
    </row>
    <row r="10" spans="1:7" ht="15" customHeight="1" x14ac:dyDescent="0.3">
      <c r="A10" s="3" t="s">
        <v>55</v>
      </c>
      <c r="B10" s="4"/>
      <c r="C10" s="4"/>
      <c r="D10" s="5"/>
      <c r="E10" s="26">
        <f>(E4+E5+E6)/E7</f>
        <v>0.34880380903188313</v>
      </c>
      <c r="F10" s="7"/>
      <c r="G10" s="7"/>
    </row>
    <row r="11" spans="1:7" ht="15" customHeight="1" x14ac:dyDescent="0.3">
      <c r="A11" s="7"/>
      <c r="B11" s="7"/>
      <c r="C11" s="7"/>
      <c r="D11" s="7"/>
      <c r="E11" s="7"/>
      <c r="F11" s="7"/>
      <c r="G11" s="7"/>
    </row>
    <row r="12" spans="1:7" ht="15" customHeight="1" x14ac:dyDescent="0.3">
      <c r="A12" s="8" t="s">
        <v>34</v>
      </c>
      <c r="B12" s="9"/>
      <c r="C12" s="9"/>
      <c r="D12" s="9"/>
      <c r="E12" s="9"/>
      <c r="F12" s="10"/>
      <c r="G12" s="7"/>
    </row>
    <row r="13" spans="1:7" ht="15" customHeight="1" x14ac:dyDescent="0.3">
      <c r="A13" s="3" t="s">
        <v>35</v>
      </c>
      <c r="B13" s="4"/>
      <c r="C13" s="4"/>
      <c r="D13" s="4"/>
      <c r="E13" s="5"/>
      <c r="F13" s="28">
        <v>2400000</v>
      </c>
      <c r="G13" s="7"/>
    </row>
    <row r="14" spans="1:7" ht="15" customHeight="1" x14ac:dyDescent="0.3">
      <c r="A14" s="3" t="s">
        <v>36</v>
      </c>
      <c r="B14" s="4"/>
      <c r="C14" s="4"/>
      <c r="D14" s="4"/>
      <c r="E14" s="5"/>
      <c r="F14" s="28">
        <v>2000000</v>
      </c>
      <c r="G14" s="7"/>
    </row>
    <row r="15" spans="1:7" ht="15" customHeight="1" x14ac:dyDescent="0.3">
      <c r="A15" s="36" t="s">
        <v>52</v>
      </c>
      <c r="B15" s="37"/>
      <c r="C15" s="37"/>
      <c r="D15" s="37"/>
      <c r="E15" s="38"/>
      <c r="F15" s="24">
        <f>E6</f>
        <v>25000</v>
      </c>
      <c r="G15" s="7"/>
    </row>
    <row r="16" spans="1:7" ht="15" customHeight="1" x14ac:dyDescent="0.3">
      <c r="A16" s="3" t="s">
        <v>42</v>
      </c>
      <c r="B16" s="4"/>
      <c r="C16" s="4"/>
      <c r="D16" s="4"/>
      <c r="E16" s="5"/>
      <c r="F16" s="25">
        <f>F15*37/100</f>
        <v>9250</v>
      </c>
      <c r="G16" s="7"/>
    </row>
    <row r="17" spans="1:10" ht="15" customHeight="1" x14ac:dyDescent="0.3">
      <c r="A17" s="3" t="s">
        <v>37</v>
      </c>
      <c r="B17" s="4"/>
      <c r="C17" s="4"/>
      <c r="D17" s="4"/>
      <c r="E17" s="5"/>
      <c r="F17" s="24">
        <f>F14+F15+F16</f>
        <v>2034250</v>
      </c>
      <c r="G17" s="7"/>
    </row>
    <row r="18" spans="1:10" ht="15" customHeight="1" x14ac:dyDescent="0.3">
      <c r="A18" s="7"/>
      <c r="B18" s="7"/>
      <c r="C18" s="7"/>
      <c r="D18" s="7"/>
      <c r="E18" s="7"/>
      <c r="F18" s="7"/>
      <c r="G18" s="7"/>
    </row>
    <row r="19" spans="1:10" ht="15" customHeight="1" x14ac:dyDescent="0.3">
      <c r="A19" s="13" t="s">
        <v>43</v>
      </c>
      <c r="B19" s="9"/>
      <c r="C19" s="9"/>
      <c r="D19" s="9"/>
      <c r="E19" s="9"/>
      <c r="F19" s="10"/>
      <c r="G19" s="7"/>
    </row>
    <row r="20" spans="1:10" ht="15" customHeight="1" x14ac:dyDescent="0.3">
      <c r="A20" s="6" t="s">
        <v>39</v>
      </c>
      <c r="B20" s="4"/>
      <c r="C20" s="4"/>
      <c r="D20" s="4"/>
      <c r="E20" s="5"/>
      <c r="F20" s="28">
        <v>3000000</v>
      </c>
      <c r="G20" s="7"/>
    </row>
    <row r="21" spans="1:10" ht="30.6" customHeight="1" x14ac:dyDescent="0.3">
      <c r="A21" s="3" t="s">
        <v>51</v>
      </c>
      <c r="B21" s="4"/>
      <c r="C21" s="4"/>
      <c r="D21" s="4"/>
      <c r="E21" s="5"/>
      <c r="F21" s="28">
        <v>2650000</v>
      </c>
      <c r="G21" s="7"/>
    </row>
    <row r="22" spans="1:10" ht="15" customHeight="1" x14ac:dyDescent="0.3">
      <c r="A22" s="36" t="s">
        <v>52</v>
      </c>
      <c r="B22" s="37"/>
      <c r="C22" s="37"/>
      <c r="D22" s="37"/>
      <c r="E22" s="38"/>
      <c r="F22" s="24">
        <f>E6</f>
        <v>25000</v>
      </c>
      <c r="G22" s="7"/>
    </row>
    <row r="23" spans="1:10" ht="15" customHeight="1" x14ac:dyDescent="0.3">
      <c r="A23" s="3" t="s">
        <v>40</v>
      </c>
      <c r="B23" s="4"/>
      <c r="C23" s="4"/>
      <c r="D23" s="4"/>
      <c r="E23" s="5"/>
      <c r="F23" s="25">
        <f>F22*28.5/100</f>
        <v>7125</v>
      </c>
      <c r="G23" s="7"/>
    </row>
    <row r="24" spans="1:10" ht="15" customHeight="1" x14ac:dyDescent="0.3">
      <c r="A24" s="3" t="s">
        <v>41</v>
      </c>
      <c r="B24" s="4"/>
      <c r="C24" s="4"/>
      <c r="D24" s="4"/>
      <c r="E24" s="5"/>
      <c r="F24" s="24">
        <f>F21+F22</f>
        <v>2675000</v>
      </c>
      <c r="G24" s="7"/>
    </row>
    <row r="25" spans="1:10" customFormat="1" x14ac:dyDescent="0.3">
      <c r="A25" s="11"/>
      <c r="B25" s="11"/>
      <c r="C25" s="11"/>
      <c r="D25" s="11"/>
      <c r="E25" s="11"/>
      <c r="F25" s="11"/>
      <c r="G25" s="11"/>
      <c r="H25" s="11"/>
      <c r="I25" s="11"/>
      <c r="J25" s="11"/>
    </row>
    <row r="26" spans="1:10" customFormat="1" ht="15.6" customHeight="1" x14ac:dyDescent="0.3">
      <c r="A26" s="33" t="s">
        <v>44</v>
      </c>
      <c r="B26" s="33"/>
      <c r="C26" s="33"/>
      <c r="D26" s="33"/>
      <c r="E26" s="33"/>
      <c r="F26" s="33"/>
      <c r="G26" s="33"/>
      <c r="H26" s="33"/>
      <c r="I26" s="33"/>
      <c r="J26" s="33"/>
    </row>
    <row r="27" spans="1:10" customFormat="1" ht="14.4" customHeight="1" x14ac:dyDescent="0.3">
      <c r="A27" s="32" t="s">
        <v>46</v>
      </c>
      <c r="B27" s="32"/>
      <c r="C27" s="32"/>
      <c r="D27" s="32"/>
      <c r="E27" s="32"/>
      <c r="F27" s="32"/>
      <c r="G27" s="32"/>
      <c r="H27" s="32"/>
      <c r="I27" s="31"/>
      <c r="J27" s="31"/>
    </row>
    <row r="28" spans="1:10" customFormat="1" ht="38.4" customHeight="1" x14ac:dyDescent="0.3">
      <c r="A28" s="31" t="s">
        <v>56</v>
      </c>
      <c r="B28" s="31"/>
      <c r="C28" s="31"/>
      <c r="D28" s="31"/>
      <c r="E28" s="31"/>
      <c r="F28" s="31"/>
      <c r="G28" s="31"/>
      <c r="H28" s="31"/>
    </row>
    <row r="29" spans="1:10" ht="13.5" hidden="1" customHeight="1" x14ac:dyDescent="0.3">
      <c r="A29" s="12"/>
      <c r="B29" s="12"/>
      <c r="C29" s="12"/>
      <c r="D29" s="12"/>
      <c r="E29" s="12"/>
      <c r="F29" s="12"/>
      <c r="G29" s="12"/>
    </row>
    <row r="30" spans="1:10" hidden="1" x14ac:dyDescent="0.3">
      <c r="A30" s="7"/>
      <c r="B30" s="7"/>
      <c r="C30" s="7"/>
      <c r="D30" s="7"/>
      <c r="E30" s="7"/>
      <c r="F30" s="7"/>
      <c r="G30" s="7"/>
    </row>
  </sheetData>
  <sheetProtection algorithmName="SHA-512" hashValue="qCmdG4m0dNDTflcYPdkE2W8nS7O2IzVwta0LMuTgetp0/HiPuGKXaOBBcLQNGrC3+4s7/iT14/bF2n9UGkIyTQ==" saltValue="da+tZsXJ0qEOqyZCQGLyJg==" spinCount="100000" sheet="1" objects="1" scenarios="1"/>
  <mergeCells count="28">
    <mergeCell ref="A16:E16"/>
    <mergeCell ref="A2:F2"/>
    <mergeCell ref="A26:H26"/>
    <mergeCell ref="I26:J26"/>
    <mergeCell ref="A27:H27"/>
    <mergeCell ref="I27:J27"/>
    <mergeCell ref="A9:D9"/>
    <mergeCell ref="A29:G29"/>
    <mergeCell ref="A8:D8"/>
    <mergeCell ref="A20:E20"/>
    <mergeCell ref="A21:E21"/>
    <mergeCell ref="A22:E22"/>
    <mergeCell ref="A24:E24"/>
    <mergeCell ref="A28:H28"/>
    <mergeCell ref="A17:E17"/>
    <mergeCell ref="A23:E23"/>
    <mergeCell ref="A19:F19"/>
    <mergeCell ref="A7:D7"/>
    <mergeCell ref="A10:D10"/>
    <mergeCell ref="A12:F12"/>
    <mergeCell ref="A13:E13"/>
    <mergeCell ref="A14:E14"/>
    <mergeCell ref="A15:E15"/>
    <mergeCell ref="A1:G1"/>
    <mergeCell ref="A3:E3"/>
    <mergeCell ref="A4:D4"/>
    <mergeCell ref="A5:D5"/>
    <mergeCell ref="A6:D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Spesa stipendi tabellari 2023</vt:lpstr>
      <vt:lpstr>Verifica rispetto limiti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Di Donna - NeoPA</dc:creator>
  <cp:lastModifiedBy>Luca Di Donna - NeoPA</cp:lastModifiedBy>
  <dcterms:created xsi:type="dcterms:W3CDTF">2025-06-28T07:48:57Z</dcterms:created>
  <dcterms:modified xsi:type="dcterms:W3CDTF">2025-06-29T13:02:44Z</dcterms:modified>
</cp:coreProperties>
</file>